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2)\04　経営\02　経営分析\01　経営分析（常）\20210114【２／４〆】公営企業に係る「経営比較分析表」（令和元年度決算）の分析等について\20210212府確認事項\"/>
    </mc:Choice>
  </mc:AlternateContent>
  <xr:revisionPtr revIDLastSave="0" documentId="8_{DC798D13-BFE4-4082-9D5C-D4842273E597}" xr6:coauthVersionLast="36" xr6:coauthVersionMax="36" xr10:uidLastSave="{00000000-0000-0000-0000-000000000000}"/>
  <workbookProtection workbookAlgorithmName="SHA-512" workbookHashValue="9tkXZazZ0H7iGmnw6XJ6v4nF/l87lGDHbgjsX4Vw4Sd+CHg1PjgBHi3BPwz27Kiu3uCvhCVnydUaZVywLCecMA==" workbookSaltValue="eK+rKQb8WHoluxA/4yowB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<sst xmlns="http://schemas.openxmlformats.org/spreadsheetml/2006/main" count="297" uniqueCount="116">
  <si>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</si>
  <si>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</si>
  <si>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</si>
  <si>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</si>
  <si>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</si>
  <si>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</si>
  <si>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</si>
  <si>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</si>
  <si>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</si>
  <si>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</si>
  <si>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</si>
  <si>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</si>
  <si>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</si>
  <si>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</si>
  <si>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</si>
  <si>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</si>
  <si>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</si>
  <si>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</si>
  <si>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</si>
  <si>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</si>
  <si>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</si>
  <si>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</si>
  <si>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</si>
  <si>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</si>
  <si>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</si>
  <si>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</si>
  <si>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</si>
  <si>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</si>
  <si>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</si>
  <si>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</si>
  <si>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</si>
  <si>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</si>
  <si>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</si>
  <si>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</si>
  <si>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</si>
  <si>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</si>
  <si>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</si>
  <si>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</si>
  <si>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</si>
  <si>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</si>
  <si>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</si>
  <si>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</si>
  <si>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</si>
  <si>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</si>
  <si>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</si>
  <si>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</si>
  <si>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</si>
  <si>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</si>
  <si>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</si>
  <si>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</si>
  <si>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</si>
  <si>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</si>
  <si>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</si>
  <si>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</si>
  <si>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</si>
  <si>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</si>
  <si>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</si>
  <si>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</si>
  <si>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</si>
  <si>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</si>
  <si>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</si>
  <si>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</si>
  <si>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</si>
  <si>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</si>
  <si>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</si>
  <si>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</si>
  <si>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</si>
  <si>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</si>
  <si>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</si>
  <si>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</si>
  <si>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</si>
  <si>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</si>
  <si>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</si>
  <si>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</si>
  <si>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</si>
  <si>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</si>
  <si>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</si>
  <si>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</si>
  <si>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</si>
  <si>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</si>
  <si>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</si>
  <si>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</si>
  <si>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</si>
  <si>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</si>
  <si>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</si>
  <si>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</si>
  <si>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</si>
  <si>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</si>
  <si>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</si>
  <si>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</si>
  <si>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</si>
  <si>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</si>
  <si>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</si>
  <si>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</si>
  <si>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</si>
  <si>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</si>
  <si>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</si>
  <si>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</si>
  <si>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</si>
  <si>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</si>
  <si>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</si>
  <si>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</si>
  <si>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</si>
  <si>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</si>
  <si>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</si>
  <si>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</si>
  <si>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</si>
  <si>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</si>
  <si>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</si>
  <si>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</si>
  <si>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</si>
  <si>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</si>
  <si>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</si>
  <si>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法適用後２年しか経過しておらず、①有形固定資産減価償却率は低い状況です。また、管渠については、法定耐用年数を超過したものが無いことら、②管渠老朽化率、③管渠改善化率は0%となっています。</t>
    <rPh sb="0" eb="94">
      <t>コウシンススゲンジテンタイヨウネンスウケイカシセツワリアイスクユウケイコテイシサンゲンカショウキャクリツカンキョロウクカリツカンキョカイゼンカリツ</t>
    </rPh>
    <phoneticPr fontId="4"/>
  </si>
  <si>
    <t>　漁業集落排水は、事業完了後一定数年が経過してきており、一部の施設については、すでに更新が必要であり、今後は、ストックマネジメント計画に基づき、施設更新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ギョギョウ</t>
    </rPh>
    <rPh sb="14" eb="16">
      <t>イッテイ</t>
    </rPh>
    <rPh sb="28" eb="30">
      <t>イチブ</t>
    </rPh>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</si>
  <si>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漁業集落排水については、３処理区で事業を実施していますが、それぞれ小規模であり、⑥汚水処理原価は類似団体平均ですがかなり高く、⑦施設利用率、⑧水洗化率は、類似団体平均と同程度となっていますが、⑤経費回収率は、30％程度にとどまっており、一般会計からの繰入により、経常収支比率は100％となっている状況です。
　④企業債残高対事業規模比率については、一般会計負担額の算出方法を法適用企業のものに訂正をした結果、昨年度に比べ2.9倍の数値となっており、類似団体に比べて非常に高い数値となっています。</t>
    <rPh sb="164" eb="166">
      <t>ギョギョウ</t>
    </rPh>
    <rPh sb="224" eb="22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</si>
</sst>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EC-4334-8D38-28CA7475A7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E1EC-4334-8D38-28CA7475A7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36.76</c:v>
                </c:pt>
                <c:pt idx="4">
                  <c:v>35.29</c:v>
                </c:pt>
              </c:numCache>
            </c:numRef>
          </c:val>
          <c:extLst>
            <c:ext xmlns:c16="http://schemas.microsoft.com/office/drawing/2014/chart" uri="{C3380CC4-5D6E-409C-BE32-E72D297353CC}">
              <c16:uniqueId val="{00000000-A12C-4D2D-8074-FAFFB10EFF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A12C-4D2D-8074-FAFFB10EFF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98.34</c:v>
                </c:pt>
                <c:pt idx="4">
                  <c:v>98.26</c:v>
                </c:pt>
              </c:numCache>
            </c:numRef>
          </c:val>
          <c:extLst>
            <c:ext xmlns:c16="http://schemas.microsoft.com/office/drawing/2014/chart" uri="{C3380CC4-5D6E-409C-BE32-E72D297353CC}">
              <c16:uniqueId val="{00000000-DC27-41EA-B153-74EBE7D16F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DC27-41EA-B153-74EBE7D16F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100.21</c:v>
                </c:pt>
                <c:pt idx="4">
                  <c:v>100</c:v>
                </c:pt>
              </c:numCache>
            </c:numRef>
          </c:val>
          <c:extLst>
            <c:ext xmlns:c16="http://schemas.microsoft.com/office/drawing/2014/chart" uri="{C3380CC4-5D6E-409C-BE32-E72D297353CC}">
              <c16:uniqueId val="{00000000-A6E0-4D46-B75A-4DD6DFC5BE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A6E0-4D46-B75A-4DD6DFC5BE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5.15</c:v>
                </c:pt>
                <c:pt idx="4">
                  <c:v>7.95</c:v>
                </c:pt>
              </c:numCache>
            </c:numRef>
          </c:val>
          <c:extLst>
            <c:ext xmlns:c16="http://schemas.microsoft.com/office/drawing/2014/chart" uri="{C3380CC4-5D6E-409C-BE32-E72D297353CC}">
              <c16:uniqueId val="{00000000-B744-45B6-876D-374779D0D8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B744-45B6-876D-374779D0D8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DE-47F3-8486-FD35A5A60B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ADE-47F3-8486-FD35A5A60B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D6-4665-98FF-D170EF680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15D6-4665-98FF-D170EF680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113.41</c:v>
                </c:pt>
                <c:pt idx="4">
                  <c:v>96.75</c:v>
                </c:pt>
              </c:numCache>
            </c:numRef>
          </c:val>
          <c:extLst>
            <c:ext xmlns:c16="http://schemas.microsoft.com/office/drawing/2014/chart" uri="{C3380CC4-5D6E-409C-BE32-E72D297353CC}">
              <c16:uniqueId val="{00000000-B554-4391-A72D-5C6CA5DF04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B554-4391-A72D-5C6CA5DF04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846.52</c:v>
                </c:pt>
                <c:pt idx="4">
                  <c:v>2490.33</c:v>
                </c:pt>
              </c:numCache>
            </c:numRef>
          </c:val>
          <c:extLst>
            <c:ext xmlns:c16="http://schemas.microsoft.com/office/drawing/2014/chart" uri="{C3380CC4-5D6E-409C-BE32-E72D297353CC}">
              <c16:uniqueId val="{00000000-9FC8-4570-AC0E-AA00CCE0FC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9FC8-4570-AC0E-AA00CCE0FC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32.880000000000003</c:v>
                </c:pt>
                <c:pt idx="4">
                  <c:v>34.81</c:v>
                </c:pt>
              </c:numCache>
            </c:numRef>
          </c:val>
          <c:extLst>
            <c:ext xmlns:c16="http://schemas.microsoft.com/office/drawing/2014/chart" uri="{C3380CC4-5D6E-409C-BE32-E72D297353CC}">
              <c16:uniqueId val="{00000000-F70D-4226-A2CC-B6E8E9D7BA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F70D-4226-A2CC-B6E8E9D7BA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409.79</c:v>
                </c:pt>
                <c:pt idx="4">
                  <c:v>388.35</c:v>
                </c:pt>
              </c:numCache>
            </c:numRef>
          </c:val>
          <c:extLst>
            <c:ext xmlns:c16="http://schemas.microsoft.com/office/drawing/2014/chart" uri="{C3380CC4-5D6E-409C-BE32-E72D297353CC}">
              <c16:uniqueId val="{00000000-F395-48ED-B83E-40447B84E5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F395-48ED-B83E-40447B84E5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81963</v>
      </c>
      <c r="AM8" s="69"/>
      <c r="AN8" s="69"/>
      <c r="AO8" s="69"/>
      <c r="AP8" s="69"/>
      <c r="AQ8" s="69"/>
      <c r="AR8" s="69"/>
      <c r="AS8" s="69"/>
      <c r="AT8" s="68">
        <f>データ!T6</f>
        <v>342.13</v>
      </c>
      <c r="AU8" s="68"/>
      <c r="AV8" s="68"/>
      <c r="AW8" s="68"/>
      <c r="AX8" s="68"/>
      <c r="AY8" s="68"/>
      <c r="AZ8" s="68"/>
      <c r="BA8" s="68"/>
      <c r="BB8" s="68">
        <f>データ!U6</f>
        <v>239.57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71.66</v>
      </c>
      <c r="J10" s="68"/>
      <c r="K10" s="68"/>
      <c r="L10" s="68"/>
      <c r="M10" s="68"/>
      <c r="N10" s="68"/>
      <c r="O10" s="68"/>
      <c r="P10" s="68">
        <f>データ!P6</f>
        <v>0.36</v>
      </c>
      <c r="Q10" s="68"/>
      <c r="R10" s="68"/>
      <c r="S10" s="68"/>
      <c r="T10" s="68"/>
      <c r="U10" s="68"/>
      <c r="V10" s="68"/>
      <c r="W10" s="68">
        <f>データ!Q6</f>
        <v>102.82</v>
      </c>
      <c r="X10" s="68"/>
      <c r="Y10" s="68"/>
      <c r="Z10" s="68"/>
      <c r="AA10" s="68"/>
      <c r="AB10" s="68"/>
      <c r="AC10" s="68"/>
      <c r="AD10" s="69">
        <f>データ!R6</f>
        <v>2772</v>
      </c>
      <c r="AE10" s="69"/>
      <c r="AF10" s="69"/>
      <c r="AG10" s="69"/>
      <c r="AH10" s="69"/>
      <c r="AI10" s="69"/>
      <c r="AJ10" s="69"/>
      <c r="AK10" s="2"/>
      <c r="AL10" s="69">
        <f>データ!V6</f>
        <v>288</v>
      </c>
      <c r="AM10" s="69"/>
      <c r="AN10" s="69"/>
      <c r="AO10" s="69"/>
      <c r="AP10" s="69"/>
      <c r="AQ10" s="69"/>
      <c r="AR10" s="69"/>
      <c r="AS10" s="69"/>
      <c r="AT10" s="68">
        <f>データ!W6</f>
        <v>0.11</v>
      </c>
      <c r="AU10" s="68"/>
      <c r="AV10" s="68"/>
      <c r="AW10" s="68"/>
      <c r="AX10" s="68"/>
      <c r="AY10" s="68"/>
      <c r="AZ10" s="68"/>
      <c r="BA10" s="68"/>
      <c r="BB10" s="68">
        <f>データ!X6</f>
        <v>2618.1799999999998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TQ13D175Y9vsgtaPrei8JPwVmiyhduuKKjjYf4oNtUbXSDhPUBJNsaFHGa4TtDsL0Ro3NfGneo/oON6kWi+FEQ==" saltValue="sp7CQs46o0t5Hkv7IQro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17</v>
      </c>
      <c r="F6" s="33">
        <f t="shared" si="3"/>
        <v>6</v>
      </c>
      <c r="G6" s="33">
        <f t="shared" si="3"/>
        <v>0</v>
      </c>
      <c r="H6" s="33" t="str">
        <f t="shared" si="3"/>
        <v>京都府　舞鶴市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71.66</v>
      </c>
      <c r="P6" s="34">
        <f t="shared" si="3"/>
        <v>0.36</v>
      </c>
      <c r="Q6" s="34">
        <f t="shared" si="3"/>
        <v>102.82</v>
      </c>
      <c r="R6" s="34">
        <f t="shared" si="3"/>
        <v>2772</v>
      </c>
      <c r="S6" s="34">
        <f t="shared" si="3"/>
        <v>81963</v>
      </c>
      <c r="T6" s="34">
        <f t="shared" si="3"/>
        <v>342.13</v>
      </c>
      <c r="U6" s="34">
        <f t="shared" si="3"/>
        <v>239.57</v>
      </c>
      <c r="V6" s="34">
        <f t="shared" si="3"/>
        <v>288</v>
      </c>
      <c r="W6" s="34">
        <f t="shared" si="3"/>
        <v>0.11</v>
      </c>
      <c r="X6" s="34">
        <f t="shared" si="3"/>
        <v>2618.1799999999998</v>
      </c>
      <c r="Y6" s="35" t="str">
        <f>IF(Y7="",NA(),Y7)</f>
        <v>-</v>
      </c>
      <c r="Z6" s="35" t="str">
        <f t="shared" ref="Z6:AH6" si="4">IF(Z7="",NA(),Z7)</f>
        <v>-</v>
      </c>
      <c r="AA6" s="35" t="str">
        <f t="shared" si="4"/>
        <v>-</v>
      </c>
      <c r="AB6" s="35">
        <f t="shared" si="4"/>
        <v>100.21</v>
      </c>
      <c r="AC6" s="35">
        <f t="shared" si="4"/>
        <v>100</v>
      </c>
      <c r="AD6" s="35" t="str">
        <f t="shared" si="4"/>
        <v>-</v>
      </c>
      <c r="AE6" s="35" t="str">
        <f t="shared" si="4"/>
        <v>-</v>
      </c>
      <c r="AF6" s="35" t="str">
        <f t="shared" si="4"/>
        <v>-</v>
      </c>
      <c r="AG6" s="35">
        <f t="shared" si="4"/>
        <v>101.36</v>
      </c>
      <c r="AH6" s="35">
        <f t="shared" si="4"/>
        <v>99.33</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221.05</v>
      </c>
      <c r="AS6" s="35">
        <f t="shared" si="5"/>
        <v>210</v>
      </c>
      <c r="AT6" s="34" t="str">
        <f>IF(AT7="","",IF(AT7="-","【-】","【"&amp;SUBSTITUTE(TEXT(AT7,"#,##0.00"),"-","△")&amp;"】"))</f>
        <v>【98.62】</v>
      </c>
      <c r="AU6" s="35" t="str">
        <f>IF(AU7="",NA(),AU7)</f>
        <v>-</v>
      </c>
      <c r="AV6" s="35" t="str">
        <f t="shared" ref="AV6:BD6" si="6">IF(AV7="",NA(),AV7)</f>
        <v>-</v>
      </c>
      <c r="AW6" s="35" t="str">
        <f t="shared" si="6"/>
        <v>-</v>
      </c>
      <c r="AX6" s="35">
        <f t="shared" si="6"/>
        <v>113.41</v>
      </c>
      <c r="AY6" s="35">
        <f t="shared" si="6"/>
        <v>96.75</v>
      </c>
      <c r="AZ6" s="35" t="str">
        <f t="shared" si="6"/>
        <v>-</v>
      </c>
      <c r="BA6" s="35" t="str">
        <f t="shared" si="6"/>
        <v>-</v>
      </c>
      <c r="BB6" s="35" t="str">
        <f t="shared" si="6"/>
        <v>-</v>
      </c>
      <c r="BC6" s="35">
        <f t="shared" si="6"/>
        <v>80.95</v>
      </c>
      <c r="BD6" s="35">
        <f t="shared" si="6"/>
        <v>62.55</v>
      </c>
      <c r="BE6" s="34" t="str">
        <f>IF(BE7="","",IF(BE7="-","【-】","【"&amp;SUBSTITUTE(TEXT(BE7,"#,##0.00"),"-","△")&amp;"】"))</f>
        <v>【55.53】</v>
      </c>
      <c r="BF6" s="35" t="str">
        <f>IF(BF7="",NA(),BF7)</f>
        <v>-</v>
      </c>
      <c r="BG6" s="35" t="str">
        <f t="shared" ref="BG6:BO6" si="7">IF(BG7="",NA(),BG7)</f>
        <v>-</v>
      </c>
      <c r="BH6" s="35" t="str">
        <f t="shared" si="7"/>
        <v>-</v>
      </c>
      <c r="BI6" s="35">
        <f t="shared" si="7"/>
        <v>846.52</v>
      </c>
      <c r="BJ6" s="35">
        <f t="shared" si="7"/>
        <v>2490.33</v>
      </c>
      <c r="BK6" s="35" t="str">
        <f t="shared" si="7"/>
        <v>-</v>
      </c>
      <c r="BL6" s="35" t="str">
        <f t="shared" si="7"/>
        <v>-</v>
      </c>
      <c r="BM6" s="35" t="str">
        <f t="shared" si="7"/>
        <v>-</v>
      </c>
      <c r="BN6" s="35">
        <f t="shared" si="7"/>
        <v>1006.65</v>
      </c>
      <c r="BO6" s="35">
        <f t="shared" si="7"/>
        <v>998.42</v>
      </c>
      <c r="BP6" s="34" t="str">
        <f>IF(BP7="","",IF(BP7="-","【-】","【"&amp;SUBSTITUTE(TEXT(BP7,"#,##0.00"),"-","△")&amp;"】"))</f>
        <v>【953.26】</v>
      </c>
      <c r="BQ6" s="35" t="str">
        <f>IF(BQ7="",NA(),BQ7)</f>
        <v>-</v>
      </c>
      <c r="BR6" s="35" t="str">
        <f t="shared" ref="BR6:BZ6" si="8">IF(BR7="",NA(),BR7)</f>
        <v>-</v>
      </c>
      <c r="BS6" s="35" t="str">
        <f t="shared" si="8"/>
        <v>-</v>
      </c>
      <c r="BT6" s="35">
        <f t="shared" si="8"/>
        <v>32.880000000000003</v>
      </c>
      <c r="BU6" s="35">
        <f t="shared" si="8"/>
        <v>34.81</v>
      </c>
      <c r="BV6" s="35" t="str">
        <f t="shared" si="8"/>
        <v>-</v>
      </c>
      <c r="BW6" s="35" t="str">
        <f t="shared" si="8"/>
        <v>-</v>
      </c>
      <c r="BX6" s="35" t="str">
        <f t="shared" si="8"/>
        <v>-</v>
      </c>
      <c r="BY6" s="35">
        <f t="shared" si="8"/>
        <v>43.43</v>
      </c>
      <c r="BZ6" s="35">
        <f t="shared" si="8"/>
        <v>41.41</v>
      </c>
      <c r="CA6" s="34" t="str">
        <f>IF(CA7="","",IF(CA7="-","【-】","【"&amp;SUBSTITUTE(TEXT(CA7,"#,##0.00"),"-","△")&amp;"】"))</f>
        <v>【45.31】</v>
      </c>
      <c r="CB6" s="35" t="str">
        <f>IF(CB7="",NA(),CB7)</f>
        <v>-</v>
      </c>
      <c r="CC6" s="35" t="str">
        <f t="shared" ref="CC6:CK6" si="9">IF(CC7="",NA(),CC7)</f>
        <v>-</v>
      </c>
      <c r="CD6" s="35" t="str">
        <f t="shared" si="9"/>
        <v>-</v>
      </c>
      <c r="CE6" s="35">
        <f t="shared" si="9"/>
        <v>409.79</v>
      </c>
      <c r="CF6" s="35">
        <f t="shared" si="9"/>
        <v>388.35</v>
      </c>
      <c r="CG6" s="35" t="str">
        <f t="shared" si="9"/>
        <v>-</v>
      </c>
      <c r="CH6" s="35" t="str">
        <f t="shared" si="9"/>
        <v>-</v>
      </c>
      <c r="CI6" s="35" t="str">
        <f t="shared" si="9"/>
        <v>-</v>
      </c>
      <c r="CJ6" s="35">
        <f t="shared" si="9"/>
        <v>400.44</v>
      </c>
      <c r="CK6" s="35">
        <f t="shared" si="9"/>
        <v>417.56</v>
      </c>
      <c r="CL6" s="34" t="str">
        <f>IF(CL7="","",IF(CL7="-","【-】","【"&amp;SUBSTITUTE(TEXT(CL7,"#,##0.00"),"-","△")&amp;"】"))</f>
        <v>【379.91】</v>
      </c>
      <c r="CM6" s="35" t="str">
        <f>IF(CM7="",NA(),CM7)</f>
        <v>-</v>
      </c>
      <c r="CN6" s="35" t="str">
        <f t="shared" ref="CN6:CV6" si="10">IF(CN7="",NA(),CN7)</f>
        <v>-</v>
      </c>
      <c r="CO6" s="35" t="str">
        <f t="shared" si="10"/>
        <v>-</v>
      </c>
      <c r="CP6" s="35">
        <f t="shared" si="10"/>
        <v>36.76</v>
      </c>
      <c r="CQ6" s="35">
        <f t="shared" si="10"/>
        <v>35.29</v>
      </c>
      <c r="CR6" s="35" t="str">
        <f t="shared" si="10"/>
        <v>-</v>
      </c>
      <c r="CS6" s="35" t="str">
        <f t="shared" si="10"/>
        <v>-</v>
      </c>
      <c r="CT6" s="35" t="str">
        <f t="shared" si="10"/>
        <v>-</v>
      </c>
      <c r="CU6" s="35">
        <f t="shared" si="10"/>
        <v>32.229999999999997</v>
      </c>
      <c r="CV6" s="35">
        <f t="shared" si="10"/>
        <v>32.479999999999997</v>
      </c>
      <c r="CW6" s="34" t="str">
        <f>IF(CW7="","",IF(CW7="-","【-】","【"&amp;SUBSTITUTE(TEXT(CW7,"#,##0.00"),"-","△")&amp;"】"))</f>
        <v>【33.67】</v>
      </c>
      <c r="CX6" s="35" t="str">
        <f>IF(CX7="",NA(),CX7)</f>
        <v>-</v>
      </c>
      <c r="CY6" s="35" t="str">
        <f t="shared" ref="CY6:DG6" si="11">IF(CY7="",NA(),CY7)</f>
        <v>-</v>
      </c>
      <c r="CZ6" s="35" t="str">
        <f t="shared" si="11"/>
        <v>-</v>
      </c>
      <c r="DA6" s="35">
        <f t="shared" si="11"/>
        <v>98.34</v>
      </c>
      <c r="DB6" s="35">
        <f t="shared" si="11"/>
        <v>98.26</v>
      </c>
      <c r="DC6" s="35" t="str">
        <f t="shared" si="11"/>
        <v>-</v>
      </c>
      <c r="DD6" s="35" t="str">
        <f t="shared" si="11"/>
        <v>-</v>
      </c>
      <c r="DE6" s="35" t="str">
        <f t="shared" si="11"/>
        <v>-</v>
      </c>
      <c r="DF6" s="35">
        <f t="shared" si="11"/>
        <v>80.8</v>
      </c>
      <c r="DG6" s="35">
        <f t="shared" si="11"/>
        <v>79.2</v>
      </c>
      <c r="DH6" s="34" t="str">
        <f>IF(DH7="","",IF(DH7="-","【-】","【"&amp;SUBSTITUTE(TEXT(DH7,"#,##0.00"),"-","△")&amp;"】"))</f>
        <v>【79.94】</v>
      </c>
      <c r="DI6" s="35" t="str">
        <f>IF(DI7="",NA(),DI7)</f>
        <v>-</v>
      </c>
      <c r="DJ6" s="35" t="str">
        <f t="shared" ref="DJ6:DR6" si="12">IF(DJ7="",NA(),DJ7)</f>
        <v>-</v>
      </c>
      <c r="DK6" s="35" t="str">
        <f t="shared" si="12"/>
        <v>-</v>
      </c>
      <c r="DL6" s="35">
        <f t="shared" si="12"/>
        <v>5.15</v>
      </c>
      <c r="DM6" s="35">
        <f t="shared" si="12"/>
        <v>7.95</v>
      </c>
      <c r="DN6" s="35" t="str">
        <f t="shared" si="12"/>
        <v>-</v>
      </c>
      <c r="DO6" s="35" t="str">
        <f t="shared" si="12"/>
        <v>-</v>
      </c>
      <c r="DP6" s="35" t="str">
        <f t="shared" si="12"/>
        <v>-</v>
      </c>
      <c r="DQ6" s="35">
        <f t="shared" si="12"/>
        <v>30.26</v>
      </c>
      <c r="DR6" s="35">
        <f t="shared" si="12"/>
        <v>28.97</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0.01</v>
      </c>
      <c r="EO6" s="34" t="str">
        <f>IF(EO7="","",IF(EO7="-","【-】","【"&amp;SUBSTITUTE(TEXT(EO7,"#,##0.00"),"-","△")&amp;"】"))</f>
        <v>【0.01】</v>
      </c>
    </row>
    <row r="7" spans="1:148" s="36" customFormat="1" x14ac:dyDescent="0.2">
      <c r="A7" s="28"/>
      <c r="B7" s="37">
        <v>2019</v>
      </c>
      <c r="C7" s="37">
        <v>262021</v>
      </c>
      <c r="D7" s="37">
        <v>46</v>
      </c>
      <c r="E7" s="37">
        <v>17</v>
      </c>
      <c r="F7" s="37">
        <v>6</v>
      </c>
      <c r="G7" s="37">
        <v>0</v>
      </c>
      <c r="H7" s="37" t="s">
        <v>96</v>
      </c>
      <c r="I7" s="37" t="s">
        <v>97</v>
      </c>
      <c r="J7" s="37" t="s">
        <v>98</v>
      </c>
      <c r="K7" s="37" t="s">
        <v>99</v>
      </c>
      <c r="L7" s="37" t="s">
        <v>100</v>
      </c>
      <c r="M7" s="37" t="s">
        <v>101</v>
      </c>
      <c r="N7" s="38" t="s">
        <v>102</v>
      </c>
      <c r="O7" s="38">
        <v>71.66</v>
      </c>
      <c r="P7" s="38">
        <v>0.36</v>
      </c>
      <c r="Q7" s="38">
        <v>102.82</v>
      </c>
      <c r="R7" s="38">
        <v>2772</v>
      </c>
      <c r="S7" s="38">
        <v>81963</v>
      </c>
      <c r="T7" s="38">
        <v>342.13</v>
      </c>
      <c r="U7" s="38">
        <v>239.57</v>
      </c>
      <c r="V7" s="38">
        <v>288</v>
      </c>
      <c r="W7" s="38">
        <v>0.11</v>
      </c>
      <c r="X7" s="38">
        <v>2618.1799999999998</v>
      </c>
      <c r="Y7" s="38" t="s">
        <v>102</v>
      </c>
      <c r="Z7" s="38" t="s">
        <v>102</v>
      </c>
      <c r="AA7" s="38" t="s">
        <v>102</v>
      </c>
      <c r="AB7" s="38">
        <v>100.21</v>
      </c>
      <c r="AC7" s="38">
        <v>100</v>
      </c>
      <c r="AD7" s="38" t="s">
        <v>102</v>
      </c>
      <c r="AE7" s="38" t="s">
        <v>102</v>
      </c>
      <c r="AF7" s="38" t="s">
        <v>102</v>
      </c>
      <c r="AG7" s="38">
        <v>101.36</v>
      </c>
      <c r="AH7" s="38">
        <v>99.33</v>
      </c>
      <c r="AI7" s="38">
        <v>99.73</v>
      </c>
      <c r="AJ7" s="38" t="s">
        <v>102</v>
      </c>
      <c r="AK7" s="38" t="s">
        <v>102</v>
      </c>
      <c r="AL7" s="38" t="s">
        <v>102</v>
      </c>
      <c r="AM7" s="38">
        <v>0</v>
      </c>
      <c r="AN7" s="38">
        <v>0</v>
      </c>
      <c r="AO7" s="38" t="s">
        <v>102</v>
      </c>
      <c r="AP7" s="38" t="s">
        <v>102</v>
      </c>
      <c r="AQ7" s="38" t="s">
        <v>102</v>
      </c>
      <c r="AR7" s="38">
        <v>221.05</v>
      </c>
      <c r="AS7" s="38">
        <v>210</v>
      </c>
      <c r="AT7" s="38">
        <v>98.62</v>
      </c>
      <c r="AU7" s="38" t="s">
        <v>102</v>
      </c>
      <c r="AV7" s="38" t="s">
        <v>102</v>
      </c>
      <c r="AW7" s="38" t="s">
        <v>102</v>
      </c>
      <c r="AX7" s="38">
        <v>113.41</v>
      </c>
      <c r="AY7" s="38">
        <v>96.75</v>
      </c>
      <c r="AZ7" s="38" t="s">
        <v>102</v>
      </c>
      <c r="BA7" s="38" t="s">
        <v>102</v>
      </c>
      <c r="BB7" s="38" t="s">
        <v>102</v>
      </c>
      <c r="BC7" s="38">
        <v>80.95</v>
      </c>
      <c r="BD7" s="38">
        <v>62.55</v>
      </c>
      <c r="BE7" s="38">
        <v>55.53</v>
      </c>
      <c r="BF7" s="38" t="s">
        <v>102</v>
      </c>
      <c r="BG7" s="38" t="s">
        <v>102</v>
      </c>
      <c r="BH7" s="38" t="s">
        <v>102</v>
      </c>
      <c r="BI7" s="38">
        <v>846.52</v>
      </c>
      <c r="BJ7" s="38">
        <v>2490.33</v>
      </c>
      <c r="BK7" s="38" t="s">
        <v>102</v>
      </c>
      <c r="BL7" s="38" t="s">
        <v>102</v>
      </c>
      <c r="BM7" s="38" t="s">
        <v>102</v>
      </c>
      <c r="BN7" s="38">
        <v>1006.65</v>
      </c>
      <c r="BO7" s="38">
        <v>998.42</v>
      </c>
      <c r="BP7" s="38">
        <v>953.26</v>
      </c>
      <c r="BQ7" s="38" t="s">
        <v>102</v>
      </c>
      <c r="BR7" s="38" t="s">
        <v>102</v>
      </c>
      <c r="BS7" s="38" t="s">
        <v>102</v>
      </c>
      <c r="BT7" s="38">
        <v>32.880000000000003</v>
      </c>
      <c r="BU7" s="38">
        <v>34.81</v>
      </c>
      <c r="BV7" s="38" t="s">
        <v>102</v>
      </c>
      <c r="BW7" s="38" t="s">
        <v>102</v>
      </c>
      <c r="BX7" s="38" t="s">
        <v>102</v>
      </c>
      <c r="BY7" s="38">
        <v>43.43</v>
      </c>
      <c r="BZ7" s="38">
        <v>41.41</v>
      </c>
      <c r="CA7" s="38">
        <v>45.31</v>
      </c>
      <c r="CB7" s="38" t="s">
        <v>102</v>
      </c>
      <c r="CC7" s="38" t="s">
        <v>102</v>
      </c>
      <c r="CD7" s="38" t="s">
        <v>102</v>
      </c>
      <c r="CE7" s="38">
        <v>409.79</v>
      </c>
      <c r="CF7" s="38">
        <v>388.35</v>
      </c>
      <c r="CG7" s="38" t="s">
        <v>102</v>
      </c>
      <c r="CH7" s="38" t="s">
        <v>102</v>
      </c>
      <c r="CI7" s="38" t="s">
        <v>102</v>
      </c>
      <c r="CJ7" s="38">
        <v>400.44</v>
      </c>
      <c r="CK7" s="38">
        <v>417.56</v>
      </c>
      <c r="CL7" s="38">
        <v>379.91</v>
      </c>
      <c r="CM7" s="38" t="s">
        <v>102</v>
      </c>
      <c r="CN7" s="38" t="s">
        <v>102</v>
      </c>
      <c r="CO7" s="38" t="s">
        <v>102</v>
      </c>
      <c r="CP7" s="38">
        <v>36.76</v>
      </c>
      <c r="CQ7" s="38">
        <v>35.29</v>
      </c>
      <c r="CR7" s="38" t="s">
        <v>102</v>
      </c>
      <c r="CS7" s="38" t="s">
        <v>102</v>
      </c>
      <c r="CT7" s="38" t="s">
        <v>102</v>
      </c>
      <c r="CU7" s="38">
        <v>32.229999999999997</v>
      </c>
      <c r="CV7" s="38">
        <v>32.479999999999997</v>
      </c>
      <c r="CW7" s="38">
        <v>33.67</v>
      </c>
      <c r="CX7" s="38" t="s">
        <v>102</v>
      </c>
      <c r="CY7" s="38" t="s">
        <v>102</v>
      </c>
      <c r="CZ7" s="38" t="s">
        <v>102</v>
      </c>
      <c r="DA7" s="38">
        <v>98.34</v>
      </c>
      <c r="DB7" s="38">
        <v>98.26</v>
      </c>
      <c r="DC7" s="38" t="s">
        <v>102</v>
      </c>
      <c r="DD7" s="38" t="s">
        <v>102</v>
      </c>
      <c r="DE7" s="38" t="s">
        <v>102</v>
      </c>
      <c r="DF7" s="38">
        <v>80.8</v>
      </c>
      <c r="DG7" s="38">
        <v>79.2</v>
      </c>
      <c r="DH7" s="38">
        <v>79.94</v>
      </c>
      <c r="DI7" s="38" t="s">
        <v>102</v>
      </c>
      <c r="DJ7" s="38" t="s">
        <v>102</v>
      </c>
      <c r="DK7" s="38" t="s">
        <v>102</v>
      </c>
      <c r="DL7" s="38">
        <v>5.15</v>
      </c>
      <c r="DM7" s="38">
        <v>7.95</v>
      </c>
      <c r="DN7" s="38" t="s">
        <v>102</v>
      </c>
      <c r="DO7" s="38" t="s">
        <v>102</v>
      </c>
      <c r="DP7" s="38" t="s">
        <v>102</v>
      </c>
      <c r="DQ7" s="38">
        <v>30.26</v>
      </c>
      <c r="DR7" s="38">
        <v>28.97</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0.01</v>
      </c>
      <c r="EO7" s="38">
        <v>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nec-setup</cp:lastModifiedBy>
  <cp:lastPrinted>2021-01-26T23:53:23Z</cp:lastPrinted>
  <dcterms:created xsi:type="dcterms:W3CDTF">2021-02-07T00:27:29Z</dcterms:created>
  <dcterms:modified xsi:type="dcterms:W3CDTF">2021-02-13T23:43:00Z</dcterms:modified>
</cp:coreProperties>
</file>