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1(R3)\12公営企業決算統計\01 通知・決算・資料\03 その他照会（経営比較分析含む）\0106【京都府自治振興課（1月28日〆）】公営企業に係る「経営比較分析表」（令和２年度決算）の分析等について\03府への回答\下水道\"/>
    </mc:Choice>
  </mc:AlternateContent>
  <xr:revisionPtr revIDLastSave="0" documentId="13_ncr:1_{A81D2D54-9CF1-40DA-B852-8A90F43E1C79}" xr6:coauthVersionLast="36" xr6:coauthVersionMax="36" xr10:uidLastSave="{00000000-0000-0000-0000-000000000000}"/>
  <workbookProtection workbookAlgorithmName="SHA-512" workbookHashValue="JqkBjxv9Ta6DG5njGiyneHwg9nfvcN9fWHd3KTsNcAh3+1CUqgZzeSJhlLIuS+vZNVjZeQwdjQ1id7WP1GTlQQ==" workbookSaltValue="ma+SPm1qHuq8/vVbegeVa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D10" i="4"/>
  <c r="P10" i="4"/>
  <c r="I10" i="4"/>
  <c r="B6"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<sst xmlns="http://schemas.openxmlformats.org/spreadsheetml/2006/main" count="275" uniqueCount="118">
  <si>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</si>
  <si>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</si>
  <si>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</si>
  <si>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</si>
  <si>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</si>
  <si>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</si>
  <si>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</si>
  <si>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</si>
  <si>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</si>
  <si>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</si>
  <si>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</si>
  <si>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</si>
  <si>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</si>
  <si>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</si>
  <si>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</si>
  <si>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</si>
  <si>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</si>
  <si>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</si>
  <si>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</si>
  <si>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</si>
  <si>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</si>
  <si>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</si>
  <si>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</si>
  <si>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</si>
  <si>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</si>
  <si>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</si>
  <si>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</si>
  <si>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</si>
  <si>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</si>
  <si>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</si>
  <si>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</si>
  <si>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</si>
  <si>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</si>
  <si>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</si>
  <si>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</si>
  <si>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</si>
  <si>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</si>
  <si>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</si>
  <si>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</si>
  <si>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</si>
  <si>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</si>
  <si>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</si>
  <si>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</si>
  <si>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</si>
  <si>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</si>
  <si>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</si>
  <si>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</si>
  <si>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</si>
  <si>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</si>
  <si>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</si>
  <si>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</si>
  <si>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</si>
  <si>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</si>
  <si>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</si>
  <si>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</si>
  <si>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</si>
  <si>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</si>
  <si>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</si>
  <si>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</si>
  <si>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</si>
  <si>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</si>
  <si>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</si>
  <si>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</si>
  <si>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</si>
  <si>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</si>
  <si>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</si>
  <si>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</si>
  <si>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</si>
  <si>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</si>
  <si>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</si>
  <si>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</si>
  <si>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</si>
  <si>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</si>
  <si>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</si>
  <si>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</si>
  <si>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</si>
  <si>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</si>
  <si>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</si>
  <si>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</si>
  <si>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</si>
  <si>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</si>
  <si>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</si>
  <si>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</si>
  <si>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</si>
  <si>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</si>
  <si>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</si>
  <si>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</si>
  <si>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</si>
  <si>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</si>
  <si>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</si>
  <si>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</si>
  <si>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</si>
  <si>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</si>
  <si>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</si>
  <si>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</si>
  <si>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</si>
  <si>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</si>
  <si>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</si>
  <si>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</si>
  <si>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</si>
  <si>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</si>
  <si>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</si>
  <si>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</si>
  <si>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</si>
  <si>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</si>
  <si>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</si>
  <si>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</si>
  <si>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</si>
  <si>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</si>
  <si>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</si>
  <si>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</si>
  <si>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</si>
  <si>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</si>
  <si>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</si>
  <si>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</si>
  <si>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法適用後３年しか経過しておらず、①有形固定資産減価償却率は低い状況です。また、管渠については、法定耐用年数を超過したものが無いことから、②管渠老朽化率、③管渠改善化率は0%となっています。</t>
    <rPh sb="1" eb="2">
      <t>ホウ</t>
    </rPh>
    <rPh sb="2" eb="4">
      <t>テキヨウ</t>
    </rPh>
    <rPh sb="4" eb="5">
      <t>ゴ</t>
    </rPh>
    <rPh sb="6" eb="7">
      <t>ネン</t>
    </rPh>
    <rPh sb="9" eb="11">
      <t>ケイカ</t>
    </rPh>
    <rPh sb="18" eb="20">
      <t>ユウケイ</t>
    </rPh>
    <rPh sb="20" eb="22">
      <t>コテイ</t>
    </rPh>
    <rPh sb="22" eb="24">
      <t>シサン</t>
    </rPh>
    <rPh sb="24" eb="26">
      <t>ゲンカ</t>
    </rPh>
    <rPh sb="26" eb="28">
      <t>ショウキャク</t>
    </rPh>
    <rPh sb="28" eb="29">
      <t>リツ</t>
    </rPh>
    <rPh sb="30" eb="31">
      <t>ヒク</t>
    </rPh>
    <rPh sb="32" eb="34">
      <t>ジョウキョウ</t>
    </rPh>
    <rPh sb="40" eb="41">
      <t>カン</t>
    </rPh>
    <rPh sb="41" eb="42">
      <t>キョ</t>
    </rPh>
    <rPh sb="48" eb="50">
      <t>ホウテイ</t>
    </rPh>
    <rPh sb="50" eb="52">
      <t>タイヨウ</t>
    </rPh>
    <rPh sb="52" eb="54">
      <t>ネンスウ</t>
    </rPh>
    <rPh sb="55" eb="57">
      <t>チョウカ</t>
    </rPh>
    <rPh sb="62" eb="63">
      <t>ナ</t>
    </rPh>
    <rPh sb="70" eb="71">
      <t>カン</t>
    </rPh>
    <rPh sb="71" eb="72">
      <t>キョ</t>
    </rPh>
    <rPh sb="72" eb="75">
      <t>ロウキュウカ</t>
    </rPh>
    <rPh sb="75" eb="76">
      <t>リツ</t>
    </rPh>
    <rPh sb="78" eb="79">
      <t>カン</t>
    </rPh>
    <rPh sb="79" eb="80">
      <t>キョ</t>
    </rPh>
    <rPh sb="80" eb="83">
      <t>カイゼンカ</t>
    </rPh>
    <rPh sb="83" eb="84">
      <t>リツ</t>
    </rPh>
    <phoneticPr fontId="5"/>
  </si>
  <si>
    <t>　漁業集落排水は、事業完了後一定数年が経過してきており、一部の施設については、すでに更新が必要となっ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rPh sb="1" eb="3">
      <t>ギョギョウ</t>
    </rPh>
    <rPh sb="14" eb="16">
      <t>イッテイ</t>
    </rPh>
    <rPh sb="28" eb="30">
      <t>イチブ</t>
    </rPh>
    <rPh sb="104" eb="106">
      <t>レイワ</t>
    </rPh>
    <rPh sb="107" eb="109">
      <t>ネンド</t>
    </rPh>
    <rPh sb="114" eb="115">
      <t>ネン</t>
    </rPh>
    <rPh sb="130" eb="132">
      <t>キホン</t>
    </rPh>
    <rPh sb="147" eb="149">
      <t>ケイヒ</t>
    </rPh>
    <rPh sb="150" eb="152">
      <t>セツゲン</t>
    </rPh>
    <rPh sb="153" eb="154">
      <t>ハカ</t>
    </rPh>
    <rPh sb="156" eb="159">
      <t>アンテイテキ</t>
    </rPh>
    <rPh sb="168" eb="169">
      <t>ツト</t>
    </rPh>
    <phoneticPr fontId="5"/>
  </si>
  <si>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漁業集落排水については、３処理区で事業を実施しています。⑥汚水処理原価は減少傾向ですが、類似団体平均ではかなり高く、上昇傾向にあります。⑦施設利用率、⑧水洗化率は、類似団体平均と同程度となっています。⑤経費回収率は、令和2年度に下水道使用料を平均10.6％増となる改定を実施したことにより、平均値を若干上回っていますが、40％程度にとどまっており、一般会計からの繰入により、①経常収支比率は100％となっている状況です。
　④企業債残高対事業規模比率については、一般会計負担額の算出方法を法適用企業のものに訂正をした結果、令和元年度以降高い数値となっており、類似団体に比べて非常に高い数値となっています。</t>
    <rPh sb="164" eb="166">
      <t>ギョギョウ</t>
    </rPh>
    <rPh sb="200" eb="202">
      <t>ゲンショウ</t>
    </rPh>
    <rPh sb="202" eb="204">
      <t>ケイコウ</t>
    </rPh>
    <rPh sb="219" eb="220">
      <t>タカ</t>
    </rPh>
    <rPh sb="222" eb="224">
      <t>ジョウショウ</t>
    </rPh>
    <rPh sb="224" eb="226">
      <t>ケイコウ</t>
    </rPh>
    <rPh sb="299" eb="301">
      <t>ジッシ</t>
    </rPh>
    <rPh sb="425" eb="427">
      <t>レイワ</t>
    </rPh>
    <rPh sb="427" eb="429">
      <t>ガンネン</t>
    </rPh>
    <rPh sb="429" eb="430">
      <t>ド</t>
    </rPh>
    <rPh sb="430" eb="432">
      <t>イコウ</t>
    </rPh>
    <rPh sb="432" eb="433">
      <t>タカ</t>
    </rPh>
    <rPh sb="434" eb="436">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</si>
</sst>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711-4B9E-A93C-A888433B01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1.6</c:v>
                </c:pt>
              </c:numCache>
            </c:numRef>
          </c:val>
          <c:smooth val="0"/>
          <c:extLst>
            <c:ext xmlns:c16="http://schemas.microsoft.com/office/drawing/2014/chart" uri="{C3380CC4-5D6E-409C-BE32-E72D297353CC}">
              <c16:uniqueId val="{00000001-2711-4B9E-A93C-A888433B01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36.76</c:v>
                </c:pt>
                <c:pt idx="3">
                  <c:v>35.29</c:v>
                </c:pt>
                <c:pt idx="4">
                  <c:v>35.78</c:v>
                </c:pt>
              </c:numCache>
            </c:numRef>
          </c:val>
          <c:extLst>
            <c:ext xmlns:c16="http://schemas.microsoft.com/office/drawing/2014/chart" uri="{C3380CC4-5D6E-409C-BE32-E72D297353CC}">
              <c16:uniqueId val="{00000000-B475-4590-B91D-99A52AE6DD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32.229999999999997</c:v>
                </c:pt>
                <c:pt idx="3">
                  <c:v>32.479999999999997</c:v>
                </c:pt>
                <c:pt idx="4">
                  <c:v>30.19</c:v>
                </c:pt>
              </c:numCache>
            </c:numRef>
          </c:val>
          <c:smooth val="0"/>
          <c:extLst>
            <c:ext xmlns:c16="http://schemas.microsoft.com/office/drawing/2014/chart" uri="{C3380CC4-5D6E-409C-BE32-E72D297353CC}">
              <c16:uniqueId val="{00000001-B475-4590-B91D-99A52AE6DD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98.34</c:v>
                </c:pt>
                <c:pt idx="3">
                  <c:v>98.26</c:v>
                </c:pt>
                <c:pt idx="4">
                  <c:v>98.21</c:v>
                </c:pt>
              </c:numCache>
            </c:numRef>
          </c:val>
          <c:extLst>
            <c:ext xmlns:c16="http://schemas.microsoft.com/office/drawing/2014/chart" uri="{C3380CC4-5D6E-409C-BE32-E72D297353CC}">
              <c16:uniqueId val="{00000000-4E2C-477A-8CE9-F19B1BB2DB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80.8</c:v>
                </c:pt>
                <c:pt idx="3">
                  <c:v>79.2</c:v>
                </c:pt>
                <c:pt idx="4">
                  <c:v>79.09</c:v>
                </c:pt>
              </c:numCache>
            </c:numRef>
          </c:val>
          <c:smooth val="0"/>
          <c:extLst>
            <c:ext xmlns:c16="http://schemas.microsoft.com/office/drawing/2014/chart" uri="{C3380CC4-5D6E-409C-BE32-E72D297353CC}">
              <c16:uniqueId val="{00000001-4E2C-477A-8CE9-F19B1BB2DB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100.21</c:v>
                </c:pt>
                <c:pt idx="3">
                  <c:v>100</c:v>
                </c:pt>
                <c:pt idx="4">
                  <c:v>100.06</c:v>
                </c:pt>
              </c:numCache>
            </c:numRef>
          </c:val>
          <c:extLst>
            <c:ext xmlns:c16="http://schemas.microsoft.com/office/drawing/2014/chart" uri="{C3380CC4-5D6E-409C-BE32-E72D297353CC}">
              <c16:uniqueId val="{00000000-A284-4529-ADF6-8A8D8F1726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101.36</c:v>
                </c:pt>
                <c:pt idx="3">
                  <c:v>99.33</c:v>
                </c:pt>
                <c:pt idx="4">
                  <c:v>101.18</c:v>
                </c:pt>
              </c:numCache>
            </c:numRef>
          </c:val>
          <c:smooth val="0"/>
          <c:extLst>
            <c:ext xmlns:c16="http://schemas.microsoft.com/office/drawing/2014/chart" uri="{C3380CC4-5D6E-409C-BE32-E72D297353CC}">
              <c16:uniqueId val="{00000001-A284-4529-ADF6-8A8D8F1726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5.15</c:v>
                </c:pt>
                <c:pt idx="3">
                  <c:v>7.95</c:v>
                </c:pt>
                <c:pt idx="4">
                  <c:v>10.57</c:v>
                </c:pt>
              </c:numCache>
            </c:numRef>
          </c:val>
          <c:extLst>
            <c:ext xmlns:c16="http://schemas.microsoft.com/office/drawing/2014/chart" uri="{C3380CC4-5D6E-409C-BE32-E72D297353CC}">
              <c16:uniqueId val="{00000000-9700-4AE5-A9E1-E984308275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30.26</c:v>
                </c:pt>
                <c:pt idx="3">
                  <c:v>28.97</c:v>
                </c:pt>
                <c:pt idx="4">
                  <c:v>20.14</c:v>
                </c:pt>
              </c:numCache>
            </c:numRef>
          </c:val>
          <c:smooth val="0"/>
          <c:extLst>
            <c:ext xmlns:c16="http://schemas.microsoft.com/office/drawing/2014/chart" uri="{C3380CC4-5D6E-409C-BE32-E72D297353CC}">
              <c16:uniqueId val="{00000001-9700-4AE5-A9E1-E984308275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EEC-402A-B9EE-F4CD1F065C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EEC-402A-B9EE-F4CD1F065C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B43-457E-B85E-6DB1C74467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221.05</c:v>
                </c:pt>
                <c:pt idx="3">
                  <c:v>210</c:v>
                </c:pt>
                <c:pt idx="4">
                  <c:v>140.63</c:v>
                </c:pt>
              </c:numCache>
            </c:numRef>
          </c:val>
          <c:smooth val="0"/>
          <c:extLst>
            <c:ext xmlns:c16="http://schemas.microsoft.com/office/drawing/2014/chart" uri="{C3380CC4-5D6E-409C-BE32-E72D297353CC}">
              <c16:uniqueId val="{00000001-5B43-457E-B85E-6DB1C74467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113.41</c:v>
                </c:pt>
                <c:pt idx="3">
                  <c:v>96.75</c:v>
                </c:pt>
                <c:pt idx="4">
                  <c:v>77.42</c:v>
                </c:pt>
              </c:numCache>
            </c:numRef>
          </c:val>
          <c:extLst>
            <c:ext xmlns:c16="http://schemas.microsoft.com/office/drawing/2014/chart" uri="{C3380CC4-5D6E-409C-BE32-E72D297353CC}">
              <c16:uniqueId val="{00000000-C5CE-4DD9-B368-F17B171F0B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80.95</c:v>
                </c:pt>
                <c:pt idx="3">
                  <c:v>62.55</c:v>
                </c:pt>
                <c:pt idx="4">
                  <c:v>56.53</c:v>
                </c:pt>
              </c:numCache>
            </c:numRef>
          </c:val>
          <c:smooth val="0"/>
          <c:extLst>
            <c:ext xmlns:c16="http://schemas.microsoft.com/office/drawing/2014/chart" uri="{C3380CC4-5D6E-409C-BE32-E72D297353CC}">
              <c16:uniqueId val="{00000001-C5CE-4DD9-B368-F17B171F0B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846.52</c:v>
                </c:pt>
                <c:pt idx="3">
                  <c:v>2490.33</c:v>
                </c:pt>
                <c:pt idx="4">
                  <c:v>2231.5100000000002</c:v>
                </c:pt>
              </c:numCache>
            </c:numRef>
          </c:val>
          <c:extLst>
            <c:ext xmlns:c16="http://schemas.microsoft.com/office/drawing/2014/chart" uri="{C3380CC4-5D6E-409C-BE32-E72D297353CC}">
              <c16:uniqueId val="{00000000-9482-4826-9EA9-5F2C0F0923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1006.65</c:v>
                </c:pt>
                <c:pt idx="3">
                  <c:v>998.42</c:v>
                </c:pt>
                <c:pt idx="4">
                  <c:v>1095.52</c:v>
                </c:pt>
              </c:numCache>
            </c:numRef>
          </c:val>
          <c:smooth val="0"/>
          <c:extLst>
            <c:ext xmlns:c16="http://schemas.microsoft.com/office/drawing/2014/chart" uri="{C3380CC4-5D6E-409C-BE32-E72D297353CC}">
              <c16:uniqueId val="{00000001-9482-4826-9EA9-5F2C0F0923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32.880000000000003</c:v>
                </c:pt>
                <c:pt idx="3">
                  <c:v>34.81</c:v>
                </c:pt>
                <c:pt idx="4">
                  <c:v>41.9</c:v>
                </c:pt>
              </c:numCache>
            </c:numRef>
          </c:val>
          <c:extLst>
            <c:ext xmlns:c16="http://schemas.microsoft.com/office/drawing/2014/chart" uri="{C3380CC4-5D6E-409C-BE32-E72D297353CC}">
              <c16:uniqueId val="{00000000-F62B-4526-8176-F84A970717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43.43</c:v>
                </c:pt>
                <c:pt idx="3">
                  <c:v>41.41</c:v>
                </c:pt>
                <c:pt idx="4">
                  <c:v>39.64</c:v>
                </c:pt>
              </c:numCache>
            </c:numRef>
          </c:val>
          <c:smooth val="0"/>
          <c:extLst>
            <c:ext xmlns:c16="http://schemas.microsoft.com/office/drawing/2014/chart" uri="{C3380CC4-5D6E-409C-BE32-E72D297353CC}">
              <c16:uniqueId val="{00000001-F62B-4526-8176-F84A970717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409.79</c:v>
                </c:pt>
                <c:pt idx="3">
                  <c:v>388.35</c:v>
                </c:pt>
                <c:pt idx="4">
                  <c:v>352.4</c:v>
                </c:pt>
              </c:numCache>
            </c:numRef>
          </c:val>
          <c:extLst>
            <c:ext xmlns:c16="http://schemas.microsoft.com/office/drawing/2014/chart" uri="{C3380CC4-5D6E-409C-BE32-E72D297353CC}">
              <c16:uniqueId val="{00000000-E082-4632-9E27-320F16E696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400.44</c:v>
                </c:pt>
                <c:pt idx="3">
                  <c:v>417.56</c:v>
                </c:pt>
                <c:pt idx="4">
                  <c:v>449.72</c:v>
                </c:pt>
              </c:numCache>
            </c:numRef>
          </c:val>
          <c:smooth val="0"/>
          <c:extLst>
            <c:ext xmlns:c16="http://schemas.microsoft.com/office/drawing/2014/chart" uri="{C3380CC4-5D6E-409C-BE32-E72D297353CC}">
              <c16:uniqueId val="{00000001-E082-4632-9E27-320F16E696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京都府　舞鶴市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80910</v>
      </c>
      <c r="AM8" s="69"/>
      <c r="AN8" s="69"/>
      <c r="AO8" s="69"/>
      <c r="AP8" s="69"/>
      <c r="AQ8" s="69"/>
      <c r="AR8" s="69"/>
      <c r="AS8" s="69"/>
      <c r="AT8" s="68">
        <f>データ!T6</f>
        <v>342.13</v>
      </c>
      <c r="AU8" s="68"/>
      <c r="AV8" s="68"/>
      <c r="AW8" s="68"/>
      <c r="AX8" s="68"/>
      <c r="AY8" s="68"/>
      <c r="AZ8" s="68"/>
      <c r="BA8" s="68"/>
      <c r="BB8" s="68">
        <f>データ!U6</f>
        <v>236.49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72.75</v>
      </c>
      <c r="J10" s="68"/>
      <c r="K10" s="68"/>
      <c r="L10" s="68"/>
      <c r="M10" s="68"/>
      <c r="N10" s="68"/>
      <c r="O10" s="68"/>
      <c r="P10" s="68">
        <f>データ!P6</f>
        <v>0.35</v>
      </c>
      <c r="Q10" s="68"/>
      <c r="R10" s="68"/>
      <c r="S10" s="68"/>
      <c r="T10" s="68"/>
      <c r="U10" s="68"/>
      <c r="V10" s="68"/>
      <c r="W10" s="68">
        <f>データ!Q6</f>
        <v>102.22</v>
      </c>
      <c r="X10" s="68"/>
      <c r="Y10" s="68"/>
      <c r="Z10" s="68"/>
      <c r="AA10" s="68"/>
      <c r="AB10" s="68"/>
      <c r="AC10" s="68"/>
      <c r="AD10" s="69">
        <f>データ!R6</f>
        <v>3064</v>
      </c>
      <c r="AE10" s="69"/>
      <c r="AF10" s="69"/>
      <c r="AG10" s="69"/>
      <c r="AH10" s="69"/>
      <c r="AI10" s="69"/>
      <c r="AJ10" s="69"/>
      <c r="AK10" s="2"/>
      <c r="AL10" s="69">
        <f>データ!V6</f>
        <v>279</v>
      </c>
      <c r="AM10" s="69"/>
      <c r="AN10" s="69"/>
      <c r="AO10" s="69"/>
      <c r="AP10" s="69"/>
      <c r="AQ10" s="69"/>
      <c r="AR10" s="69"/>
      <c r="AS10" s="69"/>
      <c r="AT10" s="68">
        <f>データ!W6</f>
        <v>0.11</v>
      </c>
      <c r="AU10" s="68"/>
      <c r="AV10" s="68"/>
      <c r="AW10" s="68"/>
      <c r="AX10" s="68"/>
      <c r="AY10" s="68"/>
      <c r="AZ10" s="68"/>
      <c r="BA10" s="68"/>
      <c r="BB10" s="68">
        <f>データ!X6</f>
        <v>2536.36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B5XLPCIgiWyqpSzOr0bbLIZSwjgkPvditPDpjg6TVy0VRT3Z05Rv9c3/wIdFdR60ABNJK2GyzD98kIMWvcCI7w==" saltValue="0MEHwHuNmLiJmj08wyI+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262021</v>
      </c>
      <c r="D6" s="33">
        <f t="shared" si="3"/>
        <v>46</v>
      </c>
      <c r="E6" s="33">
        <f t="shared" si="3"/>
        <v>17</v>
      </c>
      <c r="F6" s="33">
        <f t="shared" si="3"/>
        <v>6</v>
      </c>
      <c r="G6" s="33">
        <f t="shared" si="3"/>
        <v>0</v>
      </c>
      <c r="H6" s="33" t="str">
        <f t="shared" si="3"/>
        <v>京都府　舞鶴市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72.75</v>
      </c>
      <c r="P6" s="34">
        <f t="shared" si="3"/>
        <v>0.35</v>
      </c>
      <c r="Q6" s="34">
        <f t="shared" si="3"/>
        <v>102.22</v>
      </c>
      <c r="R6" s="34">
        <f t="shared" si="3"/>
        <v>3064</v>
      </c>
      <c r="S6" s="34">
        <f t="shared" si="3"/>
        <v>80910</v>
      </c>
      <c r="T6" s="34">
        <f t="shared" si="3"/>
        <v>342.13</v>
      </c>
      <c r="U6" s="34">
        <f t="shared" si="3"/>
        <v>236.49</v>
      </c>
      <c r="V6" s="34">
        <f t="shared" si="3"/>
        <v>279</v>
      </c>
      <c r="W6" s="34">
        <f t="shared" si="3"/>
        <v>0.11</v>
      </c>
      <c r="X6" s="34">
        <f t="shared" si="3"/>
        <v>2536.36</v>
      </c>
      <c r="Y6" s="35" t="str">
        <f>IF(Y7="",NA(),Y7)</f>
        <v>-</v>
      </c>
      <c r="Z6" s="35" t="str">
        <f t="shared" ref="Z6:AH6" si="4">IF(Z7="",NA(),Z7)</f>
        <v>-</v>
      </c>
      <c r="AA6" s="35">
        <f t="shared" si="4"/>
        <v>100.21</v>
      </c>
      <c r="AB6" s="35">
        <f t="shared" si="4"/>
        <v>100</v>
      </c>
      <c r="AC6" s="35">
        <f t="shared" si="4"/>
        <v>100.06</v>
      </c>
      <c r="AD6" s="35" t="str">
        <f t="shared" si="4"/>
        <v>-</v>
      </c>
      <c r="AE6" s="35" t="str">
        <f t="shared" si="4"/>
        <v>-</v>
      </c>
      <c r="AF6" s="35">
        <f t="shared" si="4"/>
        <v>101.36</v>
      </c>
      <c r="AG6" s="35">
        <f t="shared" si="4"/>
        <v>99.33</v>
      </c>
      <c r="AH6" s="35">
        <f t="shared" si="4"/>
        <v>101.18</v>
      </c>
      <c r="AI6" s="34" t="str">
        <f>IF(AI7="","",IF(AI7="-","【-】","【"&amp;SUBSTITUTE(TEXT(AI7,"#,##0.00"),"-","△")&amp;"】"))</f>
        <v>【99.28】</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221.05</v>
      </c>
      <c r="AR6" s="35">
        <f t="shared" si="5"/>
        <v>210</v>
      </c>
      <c r="AS6" s="35">
        <f t="shared" si="5"/>
        <v>140.63</v>
      </c>
      <c r="AT6" s="34" t="str">
        <f>IF(AT7="","",IF(AT7="-","【-】","【"&amp;SUBSTITUTE(TEXT(AT7,"#,##0.00"),"-","△")&amp;"】"))</f>
        <v>【86.39】</v>
      </c>
      <c r="AU6" s="35" t="str">
        <f>IF(AU7="",NA(),AU7)</f>
        <v>-</v>
      </c>
      <c r="AV6" s="35" t="str">
        <f t="shared" ref="AV6:BD6" si="6">IF(AV7="",NA(),AV7)</f>
        <v>-</v>
      </c>
      <c r="AW6" s="35">
        <f t="shared" si="6"/>
        <v>113.41</v>
      </c>
      <c r="AX6" s="35">
        <f t="shared" si="6"/>
        <v>96.75</v>
      </c>
      <c r="AY6" s="35">
        <f t="shared" si="6"/>
        <v>77.42</v>
      </c>
      <c r="AZ6" s="35" t="str">
        <f t="shared" si="6"/>
        <v>-</v>
      </c>
      <c r="BA6" s="35" t="str">
        <f t="shared" si="6"/>
        <v>-</v>
      </c>
      <c r="BB6" s="35">
        <f t="shared" si="6"/>
        <v>80.95</v>
      </c>
      <c r="BC6" s="35">
        <f t="shared" si="6"/>
        <v>62.55</v>
      </c>
      <c r="BD6" s="35">
        <f t="shared" si="6"/>
        <v>56.53</v>
      </c>
      <c r="BE6" s="34" t="str">
        <f>IF(BE7="","",IF(BE7="-","【-】","【"&amp;SUBSTITUTE(TEXT(BE7,"#,##0.00"),"-","△")&amp;"】"))</f>
        <v>【58.47】</v>
      </c>
      <c r="BF6" s="35" t="str">
        <f>IF(BF7="",NA(),BF7)</f>
        <v>-</v>
      </c>
      <c r="BG6" s="35" t="str">
        <f t="shared" ref="BG6:BO6" si="7">IF(BG7="",NA(),BG7)</f>
        <v>-</v>
      </c>
      <c r="BH6" s="35">
        <f t="shared" si="7"/>
        <v>846.52</v>
      </c>
      <c r="BI6" s="35">
        <f t="shared" si="7"/>
        <v>2490.33</v>
      </c>
      <c r="BJ6" s="35">
        <f t="shared" si="7"/>
        <v>2231.5100000000002</v>
      </c>
      <c r="BK6" s="35" t="str">
        <f t="shared" si="7"/>
        <v>-</v>
      </c>
      <c r="BL6" s="35" t="str">
        <f t="shared" si="7"/>
        <v>-</v>
      </c>
      <c r="BM6" s="35">
        <f t="shared" si="7"/>
        <v>1006.65</v>
      </c>
      <c r="BN6" s="35">
        <f t="shared" si="7"/>
        <v>998.42</v>
      </c>
      <c r="BO6" s="35">
        <f t="shared" si="7"/>
        <v>1095.52</v>
      </c>
      <c r="BP6" s="34" t="str">
        <f>IF(BP7="","",IF(BP7="-","【-】","【"&amp;SUBSTITUTE(TEXT(BP7,"#,##0.00"),"-","△")&amp;"】"))</f>
        <v>【1,042.34】</v>
      </c>
      <c r="BQ6" s="35" t="str">
        <f>IF(BQ7="",NA(),BQ7)</f>
        <v>-</v>
      </c>
      <c r="BR6" s="35" t="str">
        <f t="shared" ref="BR6:BZ6" si="8">IF(BR7="",NA(),BR7)</f>
        <v>-</v>
      </c>
      <c r="BS6" s="35">
        <f t="shared" si="8"/>
        <v>32.880000000000003</v>
      </c>
      <c r="BT6" s="35">
        <f t="shared" si="8"/>
        <v>34.81</v>
      </c>
      <c r="BU6" s="35">
        <f t="shared" si="8"/>
        <v>41.9</v>
      </c>
      <c r="BV6" s="35" t="str">
        <f t="shared" si="8"/>
        <v>-</v>
      </c>
      <c r="BW6" s="35" t="str">
        <f t="shared" si="8"/>
        <v>-</v>
      </c>
      <c r="BX6" s="35">
        <f t="shared" si="8"/>
        <v>43.43</v>
      </c>
      <c r="BY6" s="35">
        <f t="shared" si="8"/>
        <v>41.41</v>
      </c>
      <c r="BZ6" s="35">
        <f t="shared" si="8"/>
        <v>39.64</v>
      </c>
      <c r="CA6" s="34" t="str">
        <f>IF(CA7="","",IF(CA7="-","【-】","【"&amp;SUBSTITUTE(TEXT(CA7,"#,##0.00"),"-","△")&amp;"】"))</f>
        <v>【42.60】</v>
      </c>
      <c r="CB6" s="35" t="str">
        <f>IF(CB7="",NA(),CB7)</f>
        <v>-</v>
      </c>
      <c r="CC6" s="35" t="str">
        <f t="shared" ref="CC6:CK6" si="9">IF(CC7="",NA(),CC7)</f>
        <v>-</v>
      </c>
      <c r="CD6" s="35">
        <f t="shared" si="9"/>
        <v>409.79</v>
      </c>
      <c r="CE6" s="35">
        <f t="shared" si="9"/>
        <v>388.35</v>
      </c>
      <c r="CF6" s="35">
        <f t="shared" si="9"/>
        <v>352.4</v>
      </c>
      <c r="CG6" s="35" t="str">
        <f t="shared" si="9"/>
        <v>-</v>
      </c>
      <c r="CH6" s="35" t="str">
        <f t="shared" si="9"/>
        <v>-</v>
      </c>
      <c r="CI6" s="35">
        <f t="shared" si="9"/>
        <v>400.44</v>
      </c>
      <c r="CJ6" s="35">
        <f t="shared" si="9"/>
        <v>417.56</v>
      </c>
      <c r="CK6" s="35">
        <f t="shared" si="9"/>
        <v>449.72</v>
      </c>
      <c r="CL6" s="34" t="str">
        <f>IF(CL7="","",IF(CL7="-","【-】","【"&amp;SUBSTITUTE(TEXT(CL7,"#,##0.00"),"-","△")&amp;"】"))</f>
        <v>【410.22】</v>
      </c>
      <c r="CM6" s="35" t="str">
        <f>IF(CM7="",NA(),CM7)</f>
        <v>-</v>
      </c>
      <c r="CN6" s="35" t="str">
        <f t="shared" ref="CN6:CV6" si="10">IF(CN7="",NA(),CN7)</f>
        <v>-</v>
      </c>
      <c r="CO6" s="35">
        <f t="shared" si="10"/>
        <v>36.76</v>
      </c>
      <c r="CP6" s="35">
        <f t="shared" si="10"/>
        <v>35.29</v>
      </c>
      <c r="CQ6" s="35">
        <f t="shared" si="10"/>
        <v>35.78</v>
      </c>
      <c r="CR6" s="35" t="str">
        <f t="shared" si="10"/>
        <v>-</v>
      </c>
      <c r="CS6" s="35" t="str">
        <f t="shared" si="10"/>
        <v>-</v>
      </c>
      <c r="CT6" s="35">
        <f t="shared" si="10"/>
        <v>32.229999999999997</v>
      </c>
      <c r="CU6" s="35">
        <f t="shared" si="10"/>
        <v>32.479999999999997</v>
      </c>
      <c r="CV6" s="35">
        <f t="shared" si="10"/>
        <v>30.19</v>
      </c>
      <c r="CW6" s="34" t="str">
        <f>IF(CW7="","",IF(CW7="-","【-】","【"&amp;SUBSTITUTE(TEXT(CW7,"#,##0.00"),"-","△")&amp;"】"))</f>
        <v>【32.98】</v>
      </c>
      <c r="CX6" s="35" t="str">
        <f>IF(CX7="",NA(),CX7)</f>
        <v>-</v>
      </c>
      <c r="CY6" s="35" t="str">
        <f t="shared" ref="CY6:DG6" si="11">IF(CY7="",NA(),CY7)</f>
        <v>-</v>
      </c>
      <c r="CZ6" s="35">
        <f t="shared" si="11"/>
        <v>98.34</v>
      </c>
      <c r="DA6" s="35">
        <f t="shared" si="11"/>
        <v>98.26</v>
      </c>
      <c r="DB6" s="35">
        <f t="shared" si="11"/>
        <v>98.21</v>
      </c>
      <c r="DC6" s="35" t="str">
        <f t="shared" si="11"/>
        <v>-</v>
      </c>
      <c r="DD6" s="35" t="str">
        <f t="shared" si="11"/>
        <v>-</v>
      </c>
      <c r="DE6" s="35">
        <f t="shared" si="11"/>
        <v>80.8</v>
      </c>
      <c r="DF6" s="35">
        <f t="shared" si="11"/>
        <v>79.2</v>
      </c>
      <c r="DG6" s="35">
        <f t="shared" si="11"/>
        <v>79.09</v>
      </c>
      <c r="DH6" s="34" t="str">
        <f>IF(DH7="","",IF(DH7="-","【-】","【"&amp;SUBSTITUTE(TEXT(DH7,"#,##0.00"),"-","△")&amp;"】"))</f>
        <v>【80.45】</v>
      </c>
      <c r="DI6" s="35" t="str">
        <f>IF(DI7="",NA(),DI7)</f>
        <v>-</v>
      </c>
      <c r="DJ6" s="35" t="str">
        <f t="shared" ref="DJ6:DR6" si="12">IF(DJ7="",NA(),DJ7)</f>
        <v>-</v>
      </c>
      <c r="DK6" s="35">
        <f t="shared" si="12"/>
        <v>5.15</v>
      </c>
      <c r="DL6" s="35">
        <f t="shared" si="12"/>
        <v>7.95</v>
      </c>
      <c r="DM6" s="35">
        <f t="shared" si="12"/>
        <v>10.57</v>
      </c>
      <c r="DN6" s="35" t="str">
        <f t="shared" si="12"/>
        <v>-</v>
      </c>
      <c r="DO6" s="35" t="str">
        <f t="shared" si="12"/>
        <v>-</v>
      </c>
      <c r="DP6" s="35">
        <f t="shared" si="12"/>
        <v>30.26</v>
      </c>
      <c r="DQ6" s="35">
        <f t="shared" si="12"/>
        <v>28.97</v>
      </c>
      <c r="DR6" s="35">
        <f t="shared" si="12"/>
        <v>20.14</v>
      </c>
      <c r="DS6" s="34" t="str">
        <f>IF(DS7="","",IF(DS7="-","【-】","【"&amp;SUBSTITUTE(TEXT(DS7,"#,##0.00"),"-","△")&amp;"】"))</f>
        <v>【23.36】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0.02</v>
      </c>
      <c r="EM6" s="35">
        <f t="shared" si="14"/>
        <v>0.01</v>
      </c>
      <c r="EN6" s="35">
        <f t="shared" si="14"/>
        <v>1.6</v>
      </c>
      <c r="EO6" s="34" t="str">
        <f>IF(EO7="","",IF(EO7="-","【-】","【"&amp;SUBSTITUTE(TEXT(EO7,"#,##0.00"),"-","△")&amp;"】"))</f>
        <v>【1.09】</v>
      </c>
    </row>
    <row r="7" spans="1:148" s="36" customFormat="1" x14ac:dyDescent="0.2">
      <c r="A7" s="28"/>
      <c r="B7" s="37">
        <v>2020</v>
      </c>
      <c r="C7" s="37">
        <v>262021</v>
      </c>
      <c r="D7" s="37">
        <v>46</v>
      </c>
      <c r="E7" s="37">
        <v>17</v>
      </c>
      <c r="F7" s="37">
        <v>6</v>
      </c>
      <c r="G7" s="37">
        <v>0</v>
      </c>
      <c r="H7" s="37" t="s">
        <v>96</v>
      </c>
      <c r="I7" s="37" t="s">
        <v>97</v>
      </c>
      <c r="J7" s="37" t="s">
        <v>98</v>
      </c>
      <c r="K7" s="37" t="s">
        <v>99</v>
      </c>
      <c r="L7" s="37" t="s">
        <v>100</v>
      </c>
      <c r="M7" s="37" t="s">
        <v>101</v>
      </c>
      <c r="N7" s="38" t="s">
        <v>102</v>
      </c>
      <c r="O7" s="38">
        <v>72.75</v>
      </c>
      <c r="P7" s="38">
        <v>0.35</v>
      </c>
      <c r="Q7" s="38">
        <v>102.22</v>
      </c>
      <c r="R7" s="38">
        <v>3064</v>
      </c>
      <c r="S7" s="38">
        <v>80910</v>
      </c>
      <c r="T7" s="38">
        <v>342.13</v>
      </c>
      <c r="U7" s="38">
        <v>236.49</v>
      </c>
      <c r="V7" s="38">
        <v>279</v>
      </c>
      <c r="W7" s="38">
        <v>0.11</v>
      </c>
      <c r="X7" s="38">
        <v>2536.36</v>
      </c>
      <c r="Y7" s="38" t="s">
        <v>102</v>
      </c>
      <c r="Z7" s="38" t="s">
        <v>102</v>
      </c>
      <c r="AA7" s="38">
        <v>100.21</v>
      </c>
      <c r="AB7" s="38">
        <v>100</v>
      </c>
      <c r="AC7" s="38">
        <v>100.06</v>
      </c>
      <c r="AD7" s="38" t="s">
        <v>102</v>
      </c>
      <c r="AE7" s="38" t="s">
        <v>102</v>
      </c>
      <c r="AF7" s="38">
        <v>101.36</v>
      </c>
      <c r="AG7" s="38">
        <v>99.33</v>
      </c>
      <c r="AH7" s="38">
        <v>101.18</v>
      </c>
      <c r="AI7" s="38">
        <v>99.28</v>
      </c>
      <c r="AJ7" s="38" t="s">
        <v>102</v>
      </c>
      <c r="AK7" s="38" t="s">
        <v>102</v>
      </c>
      <c r="AL7" s="38">
        <v>0</v>
      </c>
      <c r="AM7" s="38">
        <v>0</v>
      </c>
      <c r="AN7" s="38">
        <v>0</v>
      </c>
      <c r="AO7" s="38" t="s">
        <v>102</v>
      </c>
      <c r="AP7" s="38" t="s">
        <v>102</v>
      </c>
      <c r="AQ7" s="38">
        <v>221.05</v>
      </c>
      <c r="AR7" s="38">
        <v>210</v>
      </c>
      <c r="AS7" s="38">
        <v>140.63</v>
      </c>
      <c r="AT7" s="38">
        <v>86.39</v>
      </c>
      <c r="AU7" s="38" t="s">
        <v>102</v>
      </c>
      <c r="AV7" s="38" t="s">
        <v>102</v>
      </c>
      <c r="AW7" s="38">
        <v>113.41</v>
      </c>
      <c r="AX7" s="38">
        <v>96.75</v>
      </c>
      <c r="AY7" s="38">
        <v>77.42</v>
      </c>
      <c r="AZ7" s="38" t="s">
        <v>102</v>
      </c>
      <c r="BA7" s="38" t="s">
        <v>102</v>
      </c>
      <c r="BB7" s="38">
        <v>80.95</v>
      </c>
      <c r="BC7" s="38">
        <v>62.55</v>
      </c>
      <c r="BD7" s="38">
        <v>56.53</v>
      </c>
      <c r="BE7" s="38">
        <v>58.47</v>
      </c>
      <c r="BF7" s="38" t="s">
        <v>102</v>
      </c>
      <c r="BG7" s="38" t="s">
        <v>102</v>
      </c>
      <c r="BH7" s="38">
        <v>846.52</v>
      </c>
      <c r="BI7" s="38">
        <v>2490.33</v>
      </c>
      <c r="BJ7" s="38">
        <v>2231.5100000000002</v>
      </c>
      <c r="BK7" s="38" t="s">
        <v>102</v>
      </c>
      <c r="BL7" s="38" t="s">
        <v>102</v>
      </c>
      <c r="BM7" s="38">
        <v>1006.65</v>
      </c>
      <c r="BN7" s="38">
        <v>998.42</v>
      </c>
      <c r="BO7" s="38">
        <v>1095.52</v>
      </c>
      <c r="BP7" s="38">
        <v>1042.3399999999999</v>
      </c>
      <c r="BQ7" s="38" t="s">
        <v>102</v>
      </c>
      <c r="BR7" s="38" t="s">
        <v>102</v>
      </c>
      <c r="BS7" s="38">
        <v>32.880000000000003</v>
      </c>
      <c r="BT7" s="38">
        <v>34.81</v>
      </c>
      <c r="BU7" s="38">
        <v>41.9</v>
      </c>
      <c r="BV7" s="38" t="s">
        <v>102</v>
      </c>
      <c r="BW7" s="38" t="s">
        <v>102</v>
      </c>
      <c r="BX7" s="38">
        <v>43.43</v>
      </c>
      <c r="BY7" s="38">
        <v>41.41</v>
      </c>
      <c r="BZ7" s="38">
        <v>39.64</v>
      </c>
      <c r="CA7" s="38">
        <v>42.6</v>
      </c>
      <c r="CB7" s="38" t="s">
        <v>102</v>
      </c>
      <c r="CC7" s="38" t="s">
        <v>102</v>
      </c>
      <c r="CD7" s="38">
        <v>409.79</v>
      </c>
      <c r="CE7" s="38">
        <v>388.35</v>
      </c>
      <c r="CF7" s="38">
        <v>352.4</v>
      </c>
      <c r="CG7" s="38" t="s">
        <v>102</v>
      </c>
      <c r="CH7" s="38" t="s">
        <v>102</v>
      </c>
      <c r="CI7" s="38">
        <v>400.44</v>
      </c>
      <c r="CJ7" s="38">
        <v>417.56</v>
      </c>
      <c r="CK7" s="38">
        <v>449.72</v>
      </c>
      <c r="CL7" s="38">
        <v>410.22</v>
      </c>
      <c r="CM7" s="38" t="s">
        <v>102</v>
      </c>
      <c r="CN7" s="38" t="s">
        <v>102</v>
      </c>
      <c r="CO7" s="38">
        <v>36.76</v>
      </c>
      <c r="CP7" s="38">
        <v>35.29</v>
      </c>
      <c r="CQ7" s="38">
        <v>35.78</v>
      </c>
      <c r="CR7" s="38" t="s">
        <v>102</v>
      </c>
      <c r="CS7" s="38" t="s">
        <v>102</v>
      </c>
      <c r="CT7" s="38">
        <v>32.229999999999997</v>
      </c>
      <c r="CU7" s="38">
        <v>32.479999999999997</v>
      </c>
      <c r="CV7" s="38">
        <v>30.19</v>
      </c>
      <c r="CW7" s="38">
        <v>32.979999999999997</v>
      </c>
      <c r="CX7" s="38" t="s">
        <v>102</v>
      </c>
      <c r="CY7" s="38" t="s">
        <v>102</v>
      </c>
      <c r="CZ7" s="38">
        <v>98.34</v>
      </c>
      <c r="DA7" s="38">
        <v>98.26</v>
      </c>
      <c r="DB7" s="38">
        <v>98.21</v>
      </c>
      <c r="DC7" s="38" t="s">
        <v>102</v>
      </c>
      <c r="DD7" s="38" t="s">
        <v>102</v>
      </c>
      <c r="DE7" s="38">
        <v>80.8</v>
      </c>
      <c r="DF7" s="38">
        <v>79.2</v>
      </c>
      <c r="DG7" s="38">
        <v>79.09</v>
      </c>
      <c r="DH7" s="38">
        <v>80.45</v>
      </c>
      <c r="DI7" s="38" t="s">
        <v>102</v>
      </c>
      <c r="DJ7" s="38" t="s">
        <v>102</v>
      </c>
      <c r="DK7" s="38">
        <v>5.15</v>
      </c>
      <c r="DL7" s="38">
        <v>7.95</v>
      </c>
      <c r="DM7" s="38">
        <v>10.57</v>
      </c>
      <c r="DN7" s="38" t="s">
        <v>102</v>
      </c>
      <c r="DO7" s="38" t="s">
        <v>102</v>
      </c>
      <c r="DP7" s="38">
        <v>30.26</v>
      </c>
      <c r="DQ7" s="38">
        <v>28.97</v>
      </c>
      <c r="DR7" s="38">
        <v>20.14</v>
      </c>
      <c r="DS7" s="38">
        <v>23.36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0.02</v>
      </c>
      <c r="EM7" s="38">
        <v>0.01</v>
      </c>
      <c r="EN7" s="38">
        <v>1.6</v>
      </c>
      <c r="EO7" s="38">
        <v>1.0900000000000001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2022-01-19T23:35:05Z</cp:lastPrinted>
  <dcterms:created xsi:type="dcterms:W3CDTF">2021-12-03T07:36:20Z</dcterms:created>
  <dcterms:modified xsi:type="dcterms:W3CDTF">2022-01-24T09:25:48Z</dcterms:modified>
  <cp:category/>
</cp:coreProperties>
</file>