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3）\04　経営\02　経営分析\01　経営分析（常）\20220106【1月19日〆切・財政課】公営企業に係る「経営比較分析表」（令和2年度決算）の分析等について\R2経営分析・舞鶴市\法適（下水道）\下水道提出分\"/>
    </mc:Choice>
  </mc:AlternateContent>
  <xr:revisionPtr revIDLastSave="0" documentId="13_ncr:1_{51E500D4-AC55-4794-B8B7-21A8504FC4E9}" xr6:coauthVersionLast="36" xr6:coauthVersionMax="36" xr10:uidLastSave="{00000000-0000-0000-0000-000000000000}"/>
  <workbookProtection workbookAlgorithmName="SHA-512" workbookHashValue="JHbcV1ifusSvLV4NVCRlAMbbIH1hYV6/IywpyLbrr+3vCWRhsyDkxO3FOGS6O98L4tdReWkO2c9T0zH5E2UGNQ==" workbookSaltValue="zes5a6YUfZOp9pPkIoGpnQ==" workbookSpinCount="100000" lockStructure="1"/>
  <bookViews>
    <workbookView xWindow="0" yWindow="0" windowWidth="15360" windowHeight="764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I10" i="4"/>
  <c r="BB8" i="4"/>
  <c r="AT8" i="4"/>
  <c r="AL8" i="4"/>
  <c r="AD8" i="4"/>
  <c r="B6" i="4"/>
</calcChain>
</file>

<file path=xl/sharedStrings.xml><?xml version="1.0" encoding="utf-8"?>
<sst xmlns="http://schemas.openxmlformats.org/spreadsheetml/2006/main" count="289" uniqueCount="118">
  <si>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</si>
  <si>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</si>
  <si>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</si>
  <si>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</si>
  <si>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</si>
  <si>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</si>
  <si>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</si>
  <si>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</si>
  <si>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</si>
  <si>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</si>
  <si>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</si>
  <si>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</si>
  <si>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</si>
  <si>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</si>
  <si>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</si>
  <si>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</si>
  <si>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</si>
  <si>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</si>
  <si>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</si>
  <si>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</si>
  <si>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</si>
  <si>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</si>
  <si>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</si>
  <si>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</si>
  <si>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</si>
  <si>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</si>
  <si>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</si>
  <si>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</si>
  <si>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</si>
  <si>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</si>
  <si>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</si>
  <si>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</si>
  <si>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</si>
  <si>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</si>
  <si>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</si>
  <si>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</si>
  <si>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</si>
  <si>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</si>
  <si>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</si>
  <si>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</si>
  <si>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</si>
  <si>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</si>
  <si>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</si>
  <si>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</si>
  <si>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</si>
  <si>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</si>
  <si>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</si>
  <si>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</si>
  <si>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</si>
  <si>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</si>
  <si>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</si>
  <si>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</si>
  <si>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</si>
  <si>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</si>
  <si>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</si>
  <si>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</si>
  <si>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</si>
  <si>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</si>
  <si>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</si>
  <si>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</si>
  <si>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</si>
  <si>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</si>
  <si>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</si>
  <si>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</si>
  <si>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</si>
  <si>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</si>
  <si>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</si>
  <si>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</si>
  <si>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</si>
  <si>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</si>
  <si>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</si>
  <si>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</si>
  <si>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</si>
  <si>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</si>
  <si>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</si>
  <si>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</si>
  <si>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</si>
  <si>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</si>
  <si>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</si>
  <si>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</si>
  <si>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</si>
  <si>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</si>
  <si>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</si>
  <si>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</si>
  <si>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</si>
  <si>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</si>
  <si>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</si>
  <si>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</si>
  <si>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</si>
  <si>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</si>
  <si>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</si>
  <si>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</si>
  <si>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</si>
  <si>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</si>
  <si>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</si>
  <si>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</si>
  <si>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</si>
  <si>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</si>
  <si>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</si>
  <si>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</si>
  <si>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</si>
  <si>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</si>
  <si>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</si>
  <si>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</si>
  <si>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</si>
  <si>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</si>
  <si>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</si>
  <si>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</si>
  <si>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</si>
  <si>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</si>
  <si>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</si>
  <si>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</si>
  <si>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</si>
  <si>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</si>
  <si>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</si>
  <si>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合併処理浄化槽事業（特定地域生活排水処理）については、集合処理区域以外の地区で事業を実施していますが、⑥汚水処理原価は高くなる傾向にありますが、類似団体平均と比べても高い状況にあります。⑦施設利用率は類似団体平均と同程度となっていますが、⑧水洗化率は微増で、平均値を下回っています。⑤経費回収率は、令和2年度に下水道使用料を平均10.6％増となる改定を実施したことにより微増となったものの、40％に満たず、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phoneticPr fontId="4"/>
  </si>
  <si>
    <t xml:space="preserve">  法適用後３年しか経過しておらず、①有形固定資産減価償却率は低い状況です。</t>
    <phoneticPr fontId="4"/>
  </si>
  <si>
    <t xml:space="preserve">  合併処理浄化槽事業は、集合処理区域以外の区域で事業を行うものであり、今後も水洗化を推進する上で継続的に新規事業を実施していくこととしています。しかしながら、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</si>
</sst>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44-4CD7-BA00-92483DBFD3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44-4CD7-BA00-92483DBFD3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100.49</c:v>
                </c:pt>
                <c:pt idx="3">
                  <c:v>110.64</c:v>
                </c:pt>
                <c:pt idx="4">
                  <c:v>110.15</c:v>
                </c:pt>
              </c:numCache>
            </c:numRef>
          </c:val>
          <c:extLst>
            <c:ext xmlns:c16="http://schemas.microsoft.com/office/drawing/2014/chart" uri="{C3380CC4-5D6E-409C-BE32-E72D297353CC}">
              <c16:uniqueId val="{00000000-E072-4488-B9BB-7D381998C1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93.76</c:v>
                </c:pt>
                <c:pt idx="4">
                  <c:v>99.03</c:v>
                </c:pt>
              </c:numCache>
            </c:numRef>
          </c:val>
          <c:smooth val="0"/>
          <c:extLst>
            <c:ext xmlns:c16="http://schemas.microsoft.com/office/drawing/2014/chart" uri="{C3380CC4-5D6E-409C-BE32-E72D297353CC}">
              <c16:uniqueId val="{00000001-E072-4488-B9BB-7D381998C1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4.12</c:v>
                </c:pt>
                <c:pt idx="3">
                  <c:v>8.06</c:v>
                </c:pt>
                <c:pt idx="4">
                  <c:v>11.84</c:v>
                </c:pt>
              </c:numCache>
            </c:numRef>
          </c:val>
          <c:extLst>
            <c:ext xmlns:c16="http://schemas.microsoft.com/office/drawing/2014/chart" uri="{C3380CC4-5D6E-409C-BE32-E72D297353CC}">
              <c16:uniqueId val="{00000000-A36A-4BA2-91C1-5F5844843D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16.63</c:v>
                </c:pt>
                <c:pt idx="4">
                  <c:v>15.74</c:v>
                </c:pt>
              </c:numCache>
            </c:numRef>
          </c:val>
          <c:smooth val="0"/>
          <c:extLst>
            <c:ext xmlns:c16="http://schemas.microsoft.com/office/drawing/2014/chart" uri="{C3380CC4-5D6E-409C-BE32-E72D297353CC}">
              <c16:uniqueId val="{00000001-A36A-4BA2-91C1-5F5844843D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C-44F8-84CF-BA400AB9B6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AC-44F8-84CF-BA400AB9B6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154.41999999999999</c:v>
                </c:pt>
                <c:pt idx="3">
                  <c:v>102.25</c:v>
                </c:pt>
                <c:pt idx="4">
                  <c:v>53.74</c:v>
                </c:pt>
              </c:numCache>
            </c:numRef>
          </c:val>
          <c:extLst>
            <c:ext xmlns:c16="http://schemas.microsoft.com/office/drawing/2014/chart" uri="{C3380CC4-5D6E-409C-BE32-E72D297353CC}">
              <c16:uniqueId val="{00000000-5177-4288-B460-4A227E198C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173.09</c:v>
                </c:pt>
                <c:pt idx="4">
                  <c:v>74.239999999999995</c:v>
                </c:pt>
              </c:numCache>
            </c:numRef>
          </c:val>
          <c:smooth val="0"/>
          <c:extLst>
            <c:ext xmlns:c16="http://schemas.microsoft.com/office/drawing/2014/chart" uri="{C3380CC4-5D6E-409C-BE32-E72D297353CC}">
              <c16:uniqueId val="{00000001-5177-4288-B460-4A227E198C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102.12</c:v>
                </c:pt>
                <c:pt idx="3">
                  <c:v>188.09</c:v>
                </c:pt>
                <c:pt idx="4">
                  <c:v>226.52</c:v>
                </c:pt>
              </c:numCache>
            </c:numRef>
          </c:val>
          <c:extLst>
            <c:ext xmlns:c16="http://schemas.microsoft.com/office/drawing/2014/chart" uri="{C3380CC4-5D6E-409C-BE32-E72D297353CC}">
              <c16:uniqueId val="{00000000-5A85-4CF9-BCFF-F48421309D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117.39</c:v>
                </c:pt>
                <c:pt idx="4">
                  <c:v>100.47</c:v>
                </c:pt>
              </c:numCache>
            </c:numRef>
          </c:val>
          <c:smooth val="0"/>
          <c:extLst>
            <c:ext xmlns:c16="http://schemas.microsoft.com/office/drawing/2014/chart" uri="{C3380CC4-5D6E-409C-BE32-E72D297353CC}">
              <c16:uniqueId val="{00000001-5A85-4CF9-BCFF-F48421309D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285.75</c:v>
                </c:pt>
                <c:pt idx="3">
                  <c:v>749.75</c:v>
                </c:pt>
                <c:pt idx="4">
                  <c:v>678.16</c:v>
                </c:pt>
              </c:numCache>
            </c:numRef>
          </c:val>
          <c:extLst>
            <c:ext xmlns:c16="http://schemas.microsoft.com/office/drawing/2014/chart" uri="{C3380CC4-5D6E-409C-BE32-E72D297353CC}">
              <c16:uniqueId val="{00000000-30C1-443B-BAAA-0DA67BCEEB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421.25</c:v>
                </c:pt>
                <c:pt idx="4">
                  <c:v>294.27</c:v>
                </c:pt>
              </c:numCache>
            </c:numRef>
          </c:val>
          <c:smooth val="0"/>
          <c:extLst>
            <c:ext xmlns:c16="http://schemas.microsoft.com/office/drawing/2014/chart" uri="{C3380CC4-5D6E-409C-BE32-E72D297353CC}">
              <c16:uniqueId val="{00000001-30C1-443B-BAAA-0DA67BCEEB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33.270000000000003</c:v>
                </c:pt>
                <c:pt idx="3">
                  <c:v>36.08</c:v>
                </c:pt>
                <c:pt idx="4">
                  <c:v>38.42</c:v>
                </c:pt>
              </c:numCache>
            </c:numRef>
          </c:val>
          <c:extLst>
            <c:ext xmlns:c16="http://schemas.microsoft.com/office/drawing/2014/chart" uri="{C3380CC4-5D6E-409C-BE32-E72D297353CC}">
              <c16:uniqueId val="{00000000-A42F-4026-B470-7B5E8D3F66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53.23</c:v>
                </c:pt>
                <c:pt idx="4">
                  <c:v>60.59</c:v>
                </c:pt>
              </c:numCache>
            </c:numRef>
          </c:val>
          <c:smooth val="0"/>
          <c:extLst>
            <c:ext xmlns:c16="http://schemas.microsoft.com/office/drawing/2014/chart" uri="{C3380CC4-5D6E-409C-BE32-E72D297353CC}">
              <c16:uniqueId val="{00000001-A42F-4026-B470-7B5E8D3F66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395.49</c:v>
                </c:pt>
                <c:pt idx="3">
                  <c:v>363.83</c:v>
                </c:pt>
                <c:pt idx="4">
                  <c:v>372.3</c:v>
                </c:pt>
              </c:numCache>
            </c:numRef>
          </c:val>
          <c:extLst>
            <c:ext xmlns:c16="http://schemas.microsoft.com/office/drawing/2014/chart" uri="{C3380CC4-5D6E-409C-BE32-E72D297353CC}">
              <c16:uniqueId val="{00000000-32B5-4672-9F49-DF377CEFFF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283.3</c:v>
                </c:pt>
                <c:pt idx="4">
                  <c:v>280.23</c:v>
                </c:pt>
              </c:numCache>
            </c:numRef>
          </c:val>
          <c:smooth val="0"/>
          <c:extLst>
            <c:ext xmlns:c16="http://schemas.microsoft.com/office/drawing/2014/chart" uri="{C3380CC4-5D6E-409C-BE32-E72D297353CC}">
              <c16:uniqueId val="{00000001-32B5-4672-9F49-DF377CEFFF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44.28</c:v>
                </c:pt>
                <c:pt idx="3">
                  <c:v>45.79</c:v>
                </c:pt>
                <c:pt idx="4">
                  <c:v>46.3</c:v>
                </c:pt>
              </c:numCache>
            </c:numRef>
          </c:val>
          <c:extLst>
            <c:ext xmlns:c16="http://schemas.microsoft.com/office/drawing/2014/chart" uri="{C3380CC4-5D6E-409C-BE32-E72D297353CC}">
              <c16:uniqueId val="{00000000-DEED-43E6-B46F-240E9FD607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55.96</c:v>
                </c:pt>
                <c:pt idx="4">
                  <c:v>58.19</c:v>
                </c:pt>
              </c:numCache>
            </c:numRef>
          </c:val>
          <c:smooth val="0"/>
          <c:extLst>
            <c:ext xmlns:c16="http://schemas.microsoft.com/office/drawing/2014/chart" uri="{C3380CC4-5D6E-409C-BE32-E72D297353CC}">
              <c16:uniqueId val="{00000001-DEED-43E6-B46F-240E9FD607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62.98</c:v>
                </c:pt>
                <c:pt idx="3">
                  <c:v>65.44</c:v>
                </c:pt>
                <c:pt idx="4">
                  <c:v>65.64</c:v>
                </c:pt>
              </c:numCache>
            </c:numRef>
          </c:val>
          <c:extLst>
            <c:ext xmlns:c16="http://schemas.microsoft.com/office/drawing/2014/chart" uri="{C3380CC4-5D6E-409C-BE32-E72D297353CC}">
              <c16:uniqueId val="{00000000-715E-4B78-94D3-0E712286F5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60.12</c:v>
                </c:pt>
                <c:pt idx="4">
                  <c:v>87.8</c:v>
                </c:pt>
              </c:numCache>
            </c:numRef>
          </c:val>
          <c:smooth val="0"/>
          <c:extLst>
            <c:ext xmlns:c16="http://schemas.microsoft.com/office/drawing/2014/chart" uri="{C3380CC4-5D6E-409C-BE32-E72D297353CC}">
              <c16:uniqueId val="{00000001-715E-4B78-94D3-0E712286F5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80910</v>
      </c>
      <c r="AM8" s="51"/>
      <c r="AN8" s="51"/>
      <c r="AO8" s="51"/>
      <c r="AP8" s="51"/>
      <c r="AQ8" s="51"/>
      <c r="AR8" s="51"/>
      <c r="AS8" s="51"/>
      <c r="AT8" s="46">
        <f>データ!T6</f>
        <v>342.13</v>
      </c>
      <c r="AU8" s="46"/>
      <c r="AV8" s="46"/>
      <c r="AW8" s="46"/>
      <c r="AX8" s="46"/>
      <c r="AY8" s="46"/>
      <c r="AZ8" s="46"/>
      <c r="BA8" s="46"/>
      <c r="BB8" s="46">
        <f>データ!U6</f>
        <v>236.49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74.62</v>
      </c>
      <c r="J10" s="46"/>
      <c r="K10" s="46"/>
      <c r="L10" s="46"/>
      <c r="M10" s="46"/>
      <c r="N10" s="46"/>
      <c r="O10" s="46"/>
      <c r="P10" s="46">
        <f>データ!P6</f>
        <v>4.33</v>
      </c>
      <c r="Q10" s="46"/>
      <c r="R10" s="46"/>
      <c r="S10" s="46"/>
      <c r="T10" s="46"/>
      <c r="U10" s="46"/>
      <c r="V10" s="46"/>
      <c r="W10" s="46">
        <f>データ!Q6</f>
        <v>100</v>
      </c>
      <c r="X10" s="46"/>
      <c r="Y10" s="46"/>
      <c r="Z10" s="46"/>
      <c r="AA10" s="46"/>
      <c r="AB10" s="46"/>
      <c r="AC10" s="46"/>
      <c r="AD10" s="51">
        <f>データ!R6</f>
        <v>3064</v>
      </c>
      <c r="AE10" s="51"/>
      <c r="AF10" s="51"/>
      <c r="AG10" s="51"/>
      <c r="AH10" s="51"/>
      <c r="AI10" s="51"/>
      <c r="AJ10" s="51"/>
      <c r="AK10" s="2"/>
      <c r="AL10" s="51">
        <f>データ!V6</f>
        <v>3449</v>
      </c>
      <c r="AM10" s="51"/>
      <c r="AN10" s="51"/>
      <c r="AO10" s="51"/>
      <c r="AP10" s="51"/>
      <c r="AQ10" s="51"/>
      <c r="AR10" s="51"/>
      <c r="AS10" s="51"/>
      <c r="AT10" s="46">
        <f>データ!W6</f>
        <v>0.38</v>
      </c>
      <c r="AU10" s="46"/>
      <c r="AV10" s="46"/>
      <c r="AW10" s="46"/>
      <c r="AX10" s="46"/>
      <c r="AY10" s="46"/>
      <c r="AZ10" s="46"/>
      <c r="BA10" s="46"/>
      <c r="BB10" s="46">
        <f>データ!X6</f>
        <v>9076.32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prseB2lXnhLEGGlipYuRP8AsmTb/goRPqH+0adX90jl3uciHYv+Gr8gOY8Ns9Ni85XruP7P+HTQ1GA2g+6h05A==" saltValue="8qYcUbwQc2la2KPsMEjr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A1" workbookViewId="0">
      <selection activeCell="DK9" sqref="DK9"/>
    </sheetView>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262021</v>
      </c>
      <c r="D6" s="33">
        <f t="shared" si="3"/>
        <v>46</v>
      </c>
      <c r="E6" s="33">
        <f t="shared" si="3"/>
        <v>18</v>
      </c>
      <c r="F6" s="33">
        <f t="shared" si="3"/>
        <v>0</v>
      </c>
      <c r="G6" s="33">
        <f t="shared" si="3"/>
        <v>0</v>
      </c>
      <c r="H6" s="33" t="str">
        <f t="shared" si="3"/>
        <v>京都府　舞鶴市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74.62</v>
      </c>
      <c r="P6" s="34">
        <f t="shared" si="3"/>
        <v>4.33</v>
      </c>
      <c r="Q6" s="34">
        <f t="shared" si="3"/>
        <v>100</v>
      </c>
      <c r="R6" s="34">
        <f t="shared" si="3"/>
        <v>3064</v>
      </c>
      <c r="S6" s="34">
        <f t="shared" si="3"/>
        <v>80910</v>
      </c>
      <c r="T6" s="34">
        <f t="shared" si="3"/>
        <v>342.13</v>
      </c>
      <c r="U6" s="34">
        <f t="shared" si="3"/>
        <v>236.49</v>
      </c>
      <c r="V6" s="34">
        <f t="shared" si="3"/>
        <v>3449</v>
      </c>
      <c r="W6" s="34">
        <f t="shared" si="3"/>
        <v>0.38</v>
      </c>
      <c r="X6" s="34">
        <f t="shared" si="3"/>
        <v>9076.32</v>
      </c>
      <c r="Y6" s="35" t="str">
        <f>IF(Y7="",NA(),Y7)</f>
        <v>-</v>
      </c>
      <c r="Z6" s="35" t="str">
        <f t="shared" ref="Z6:AH6" si="4">IF(Z7="",NA(),Z7)</f>
        <v>-</v>
      </c>
      <c r="AA6" s="35">
        <f t="shared" si="4"/>
        <v>100.49</v>
      </c>
      <c r="AB6" s="35">
        <f t="shared" si="4"/>
        <v>110.64</v>
      </c>
      <c r="AC6" s="35">
        <f t="shared" si="4"/>
        <v>110.15</v>
      </c>
      <c r="AD6" s="35" t="str">
        <f t="shared" si="4"/>
        <v>-</v>
      </c>
      <c r="AE6" s="35" t="str">
        <f t="shared" si="4"/>
        <v>-</v>
      </c>
      <c r="AF6" s="35">
        <f t="shared" si="4"/>
        <v>90.02</v>
      </c>
      <c r="AG6" s="35">
        <f t="shared" si="4"/>
        <v>93.76</v>
      </c>
      <c r="AH6" s="35">
        <f t="shared" si="4"/>
        <v>99.03</v>
      </c>
      <c r="AI6" s="34" t="str">
        <f>IF(AI7="","",IF(AI7="-","【-】","【"&amp;SUBSTITUTE(TEXT(AI7,"#,##0.00"),"-","△")&amp;"】"))</f>
        <v>【98.17】</v>
      </c>
      <c r="AJ6" s="35" t="str">
        <f>IF(AJ7="",NA(),AJ7)</f>
        <v>-</v>
      </c>
      <c r="AK6" s="35" t="str">
        <f t="shared" ref="AK6:AS6" si="5">IF(AK7="",NA(),AK7)</f>
        <v>-</v>
      </c>
      <c r="AL6" s="35">
        <f t="shared" si="5"/>
        <v>154.41999999999999</v>
      </c>
      <c r="AM6" s="35">
        <f t="shared" si="5"/>
        <v>102.25</v>
      </c>
      <c r="AN6" s="35">
        <f t="shared" si="5"/>
        <v>53.74</v>
      </c>
      <c r="AO6" s="35" t="str">
        <f t="shared" si="5"/>
        <v>-</v>
      </c>
      <c r="AP6" s="35" t="str">
        <f t="shared" si="5"/>
        <v>-</v>
      </c>
      <c r="AQ6" s="35">
        <f t="shared" si="5"/>
        <v>221.28</v>
      </c>
      <c r="AR6" s="35">
        <f t="shared" si="5"/>
        <v>173.09</v>
      </c>
      <c r="AS6" s="35">
        <f t="shared" si="5"/>
        <v>74.239999999999995</v>
      </c>
      <c r="AT6" s="34" t="str">
        <f>IF(AT7="","",IF(AT7="-","【-】","【"&amp;SUBSTITUTE(TEXT(AT7,"#,##0.00"),"-","△")&amp;"】"))</f>
        <v>【92.20】</v>
      </c>
      <c r="AU6" s="35" t="str">
        <f>IF(AU7="",NA(),AU7)</f>
        <v>-</v>
      </c>
      <c r="AV6" s="35" t="str">
        <f t="shared" ref="AV6:BD6" si="6">IF(AV7="",NA(),AV7)</f>
        <v>-</v>
      </c>
      <c r="AW6" s="35">
        <f t="shared" si="6"/>
        <v>102.12</v>
      </c>
      <c r="AX6" s="35">
        <f t="shared" si="6"/>
        <v>188.09</v>
      </c>
      <c r="AY6" s="35">
        <f t="shared" si="6"/>
        <v>226.52</v>
      </c>
      <c r="AZ6" s="35" t="str">
        <f t="shared" si="6"/>
        <v>-</v>
      </c>
      <c r="BA6" s="35" t="str">
        <f t="shared" si="6"/>
        <v>-</v>
      </c>
      <c r="BB6" s="35">
        <f t="shared" si="6"/>
        <v>113.42</v>
      </c>
      <c r="BC6" s="35">
        <f t="shared" si="6"/>
        <v>117.39</v>
      </c>
      <c r="BD6" s="35">
        <f t="shared" si="6"/>
        <v>100.47</v>
      </c>
      <c r="BE6" s="34" t="str">
        <f>IF(BE7="","",IF(BE7="-","【-】","【"&amp;SUBSTITUTE(TEXT(BE7,"#,##0.00"),"-","△")&amp;"】"))</f>
        <v>【106.38】</v>
      </c>
      <c r="BF6" s="35" t="str">
        <f>IF(BF7="",NA(),BF7)</f>
        <v>-</v>
      </c>
      <c r="BG6" s="35" t="str">
        <f t="shared" ref="BG6:BO6" si="7">IF(BG7="",NA(),BG7)</f>
        <v>-</v>
      </c>
      <c r="BH6" s="35">
        <f t="shared" si="7"/>
        <v>285.75</v>
      </c>
      <c r="BI6" s="35">
        <f t="shared" si="7"/>
        <v>749.75</v>
      </c>
      <c r="BJ6" s="35">
        <f t="shared" si="7"/>
        <v>678.16</v>
      </c>
      <c r="BK6" s="35" t="str">
        <f t="shared" si="7"/>
        <v>-</v>
      </c>
      <c r="BL6" s="35" t="str">
        <f t="shared" si="7"/>
        <v>-</v>
      </c>
      <c r="BM6" s="35">
        <f t="shared" si="7"/>
        <v>386.46</v>
      </c>
      <c r="BN6" s="35">
        <f t="shared" si="7"/>
        <v>421.25</v>
      </c>
      <c r="BO6" s="35">
        <f t="shared" si="7"/>
        <v>294.27</v>
      </c>
      <c r="BP6" s="34" t="str">
        <f>IF(BP7="","",IF(BP7="-","【-】","【"&amp;SUBSTITUTE(TEXT(BP7,"#,##0.00"),"-","△")&amp;"】"))</f>
        <v>【314.13】</v>
      </c>
      <c r="BQ6" s="35" t="str">
        <f>IF(BQ7="",NA(),BQ7)</f>
        <v>-</v>
      </c>
      <c r="BR6" s="35" t="str">
        <f t="shared" ref="BR6:BZ6" si="8">IF(BR7="",NA(),BR7)</f>
        <v>-</v>
      </c>
      <c r="BS6" s="35">
        <f t="shared" si="8"/>
        <v>33.270000000000003</v>
      </c>
      <c r="BT6" s="35">
        <f t="shared" si="8"/>
        <v>36.08</v>
      </c>
      <c r="BU6" s="35">
        <f t="shared" si="8"/>
        <v>38.42</v>
      </c>
      <c r="BV6" s="35" t="str">
        <f t="shared" si="8"/>
        <v>-</v>
      </c>
      <c r="BW6" s="35" t="str">
        <f t="shared" si="8"/>
        <v>-</v>
      </c>
      <c r="BX6" s="35">
        <f t="shared" si="8"/>
        <v>55.85</v>
      </c>
      <c r="BY6" s="35">
        <f t="shared" si="8"/>
        <v>53.23</v>
      </c>
      <c r="BZ6" s="35">
        <f t="shared" si="8"/>
        <v>60.59</v>
      </c>
      <c r="CA6" s="34" t="str">
        <f>IF(CA7="","",IF(CA7="-","【-】","【"&amp;SUBSTITUTE(TEXT(CA7,"#,##0.00"),"-","△")&amp;"】"))</f>
        <v>【58.42】</v>
      </c>
      <c r="CB6" s="35" t="str">
        <f>IF(CB7="",NA(),CB7)</f>
        <v>-</v>
      </c>
      <c r="CC6" s="35" t="str">
        <f t="shared" ref="CC6:CK6" si="9">IF(CC7="",NA(),CC7)</f>
        <v>-</v>
      </c>
      <c r="CD6" s="35">
        <f t="shared" si="9"/>
        <v>395.49</v>
      </c>
      <c r="CE6" s="35">
        <f t="shared" si="9"/>
        <v>363.83</v>
      </c>
      <c r="CF6" s="35">
        <f t="shared" si="9"/>
        <v>372.3</v>
      </c>
      <c r="CG6" s="35" t="str">
        <f t="shared" si="9"/>
        <v>-</v>
      </c>
      <c r="CH6" s="35" t="str">
        <f t="shared" si="9"/>
        <v>-</v>
      </c>
      <c r="CI6" s="35">
        <f t="shared" si="9"/>
        <v>287.91000000000003</v>
      </c>
      <c r="CJ6" s="35">
        <f t="shared" si="9"/>
        <v>283.3</v>
      </c>
      <c r="CK6" s="35">
        <f t="shared" si="9"/>
        <v>280.23</v>
      </c>
      <c r="CL6" s="34" t="str">
        <f>IF(CL7="","",IF(CL7="-","【-】","【"&amp;SUBSTITUTE(TEXT(CL7,"#,##0.00"),"-","△")&amp;"】"))</f>
        <v>【282.28】</v>
      </c>
      <c r="CM6" s="35" t="str">
        <f>IF(CM7="",NA(),CM7)</f>
        <v>-</v>
      </c>
      <c r="CN6" s="35" t="str">
        <f t="shared" ref="CN6:CV6" si="10">IF(CN7="",NA(),CN7)</f>
        <v>-</v>
      </c>
      <c r="CO6" s="35">
        <f t="shared" si="10"/>
        <v>44.28</v>
      </c>
      <c r="CP6" s="35">
        <f t="shared" si="10"/>
        <v>45.79</v>
      </c>
      <c r="CQ6" s="35">
        <f t="shared" si="10"/>
        <v>46.3</v>
      </c>
      <c r="CR6" s="35" t="str">
        <f t="shared" si="10"/>
        <v>-</v>
      </c>
      <c r="CS6" s="35" t="str">
        <f t="shared" si="10"/>
        <v>-</v>
      </c>
      <c r="CT6" s="35">
        <f t="shared" si="10"/>
        <v>54.93</v>
      </c>
      <c r="CU6" s="35">
        <f t="shared" si="10"/>
        <v>55.96</v>
      </c>
      <c r="CV6" s="35">
        <f t="shared" si="10"/>
        <v>58.19</v>
      </c>
      <c r="CW6" s="34" t="str">
        <f>IF(CW7="","",IF(CW7="-","【-】","【"&amp;SUBSTITUTE(TEXT(CW7,"#,##0.00"),"-","△")&amp;"】"))</f>
        <v>【57.83】</v>
      </c>
      <c r="CX6" s="35" t="str">
        <f>IF(CX7="",NA(),CX7)</f>
        <v>-</v>
      </c>
      <c r="CY6" s="35" t="str">
        <f t="shared" ref="CY6:DG6" si="11">IF(CY7="",NA(),CY7)</f>
        <v>-</v>
      </c>
      <c r="CZ6" s="35">
        <f t="shared" si="11"/>
        <v>62.98</v>
      </c>
      <c r="DA6" s="35">
        <f t="shared" si="11"/>
        <v>65.44</v>
      </c>
      <c r="DB6" s="35">
        <f t="shared" si="11"/>
        <v>65.64</v>
      </c>
      <c r="DC6" s="35" t="str">
        <f t="shared" si="11"/>
        <v>-</v>
      </c>
      <c r="DD6" s="35" t="str">
        <f t="shared" si="11"/>
        <v>-</v>
      </c>
      <c r="DE6" s="35">
        <f t="shared" si="11"/>
        <v>65.569999999999993</v>
      </c>
      <c r="DF6" s="35">
        <f t="shared" si="11"/>
        <v>60.12</v>
      </c>
      <c r="DG6" s="35">
        <f t="shared" si="11"/>
        <v>87.8</v>
      </c>
      <c r="DH6" s="34" t="str">
        <f>IF(DH7="","",IF(DH7="-","【-】","【"&amp;SUBSTITUTE(TEXT(DH7,"#,##0.00"),"-","△")&amp;"】"))</f>
        <v>【77.67】</v>
      </c>
      <c r="DI6" s="35" t="str">
        <f>IF(DI7="",NA(),DI7)</f>
        <v>-</v>
      </c>
      <c r="DJ6" s="35" t="str">
        <f t="shared" ref="DJ6:DR6" si="12">IF(DJ7="",NA(),DJ7)</f>
        <v>-</v>
      </c>
      <c r="DK6" s="35">
        <f t="shared" si="12"/>
        <v>4.12</v>
      </c>
      <c r="DL6" s="35">
        <f t="shared" si="12"/>
        <v>8.06</v>
      </c>
      <c r="DM6" s="35">
        <f t="shared" si="12"/>
        <v>11.84</v>
      </c>
      <c r="DN6" s="35" t="str">
        <f t="shared" si="12"/>
        <v>-</v>
      </c>
      <c r="DO6" s="35" t="str">
        <f t="shared" si="12"/>
        <v>-</v>
      </c>
      <c r="DP6" s="35">
        <f t="shared" si="12"/>
        <v>16.41</v>
      </c>
      <c r="DQ6" s="35">
        <f t="shared" si="12"/>
        <v>16.63</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262021</v>
      </c>
      <c r="D7" s="37">
        <v>46</v>
      </c>
      <c r="E7" s="37">
        <v>18</v>
      </c>
      <c r="F7" s="37">
        <v>0</v>
      </c>
      <c r="G7" s="37">
        <v>0</v>
      </c>
      <c r="H7" s="37" t="s">
        <v>96</v>
      </c>
      <c r="I7" s="37" t="s">
        <v>97</v>
      </c>
      <c r="J7" s="37" t="s">
        <v>98</v>
      </c>
      <c r="K7" s="37" t="s">
        <v>99</v>
      </c>
      <c r="L7" s="37" t="s">
        <v>100</v>
      </c>
      <c r="M7" s="37" t="s">
        <v>101</v>
      </c>
      <c r="N7" s="38" t="s">
        <v>102</v>
      </c>
      <c r="O7" s="38">
        <v>74.62</v>
      </c>
      <c r="P7" s="38">
        <v>4.33</v>
      </c>
      <c r="Q7" s="38">
        <v>100</v>
      </c>
      <c r="R7" s="38">
        <v>3064</v>
      </c>
      <c r="S7" s="38">
        <v>80910</v>
      </c>
      <c r="T7" s="38">
        <v>342.13</v>
      </c>
      <c r="U7" s="38">
        <v>236.49</v>
      </c>
      <c r="V7" s="38">
        <v>3449</v>
      </c>
      <c r="W7" s="38">
        <v>0.38</v>
      </c>
      <c r="X7" s="38">
        <v>9076.32</v>
      </c>
      <c r="Y7" s="38" t="s">
        <v>102</v>
      </c>
      <c r="Z7" s="38" t="s">
        <v>102</v>
      </c>
      <c r="AA7" s="38">
        <v>100.49</v>
      </c>
      <c r="AB7" s="38">
        <v>110.64</v>
      </c>
      <c r="AC7" s="38">
        <v>110.15</v>
      </c>
      <c r="AD7" s="38" t="s">
        <v>102</v>
      </c>
      <c r="AE7" s="38" t="s">
        <v>102</v>
      </c>
      <c r="AF7" s="38">
        <v>90.02</v>
      </c>
      <c r="AG7" s="38">
        <v>93.76</v>
      </c>
      <c r="AH7" s="38">
        <v>99.03</v>
      </c>
      <c r="AI7" s="38">
        <v>98.17</v>
      </c>
      <c r="AJ7" s="38" t="s">
        <v>102</v>
      </c>
      <c r="AK7" s="38" t="s">
        <v>102</v>
      </c>
      <c r="AL7" s="38">
        <v>154.41999999999999</v>
      </c>
      <c r="AM7" s="38">
        <v>102.25</v>
      </c>
      <c r="AN7" s="38">
        <v>53.74</v>
      </c>
      <c r="AO7" s="38" t="s">
        <v>102</v>
      </c>
      <c r="AP7" s="38" t="s">
        <v>102</v>
      </c>
      <c r="AQ7" s="38">
        <v>221.28</v>
      </c>
      <c r="AR7" s="38">
        <v>173.09</v>
      </c>
      <c r="AS7" s="38">
        <v>74.239999999999995</v>
      </c>
      <c r="AT7" s="38">
        <v>92.2</v>
      </c>
      <c r="AU7" s="38" t="s">
        <v>102</v>
      </c>
      <c r="AV7" s="38" t="s">
        <v>102</v>
      </c>
      <c r="AW7" s="38">
        <v>102.12</v>
      </c>
      <c r="AX7" s="38">
        <v>188.09</v>
      </c>
      <c r="AY7" s="38">
        <v>226.52</v>
      </c>
      <c r="AZ7" s="38" t="s">
        <v>102</v>
      </c>
      <c r="BA7" s="38" t="s">
        <v>102</v>
      </c>
      <c r="BB7" s="38">
        <v>113.42</v>
      </c>
      <c r="BC7" s="38">
        <v>117.39</v>
      </c>
      <c r="BD7" s="38">
        <v>100.47</v>
      </c>
      <c r="BE7" s="38">
        <v>106.38</v>
      </c>
      <c r="BF7" s="38" t="s">
        <v>102</v>
      </c>
      <c r="BG7" s="38" t="s">
        <v>102</v>
      </c>
      <c r="BH7" s="38">
        <v>285.75</v>
      </c>
      <c r="BI7" s="38">
        <v>749.75</v>
      </c>
      <c r="BJ7" s="38">
        <v>678.16</v>
      </c>
      <c r="BK7" s="38" t="s">
        <v>102</v>
      </c>
      <c r="BL7" s="38" t="s">
        <v>102</v>
      </c>
      <c r="BM7" s="38">
        <v>386.46</v>
      </c>
      <c r="BN7" s="38">
        <v>421.25</v>
      </c>
      <c r="BO7" s="38">
        <v>294.27</v>
      </c>
      <c r="BP7" s="38">
        <v>314.13</v>
      </c>
      <c r="BQ7" s="38" t="s">
        <v>102</v>
      </c>
      <c r="BR7" s="38" t="s">
        <v>102</v>
      </c>
      <c r="BS7" s="38">
        <v>33.270000000000003</v>
      </c>
      <c r="BT7" s="38">
        <v>36.08</v>
      </c>
      <c r="BU7" s="38">
        <v>38.42</v>
      </c>
      <c r="BV7" s="38" t="s">
        <v>102</v>
      </c>
      <c r="BW7" s="38" t="s">
        <v>102</v>
      </c>
      <c r="BX7" s="38">
        <v>55.85</v>
      </c>
      <c r="BY7" s="38">
        <v>53.23</v>
      </c>
      <c r="BZ7" s="38">
        <v>60.59</v>
      </c>
      <c r="CA7" s="38">
        <v>58.42</v>
      </c>
      <c r="CB7" s="38" t="s">
        <v>102</v>
      </c>
      <c r="CC7" s="38" t="s">
        <v>102</v>
      </c>
      <c r="CD7" s="38">
        <v>395.49</v>
      </c>
      <c r="CE7" s="38">
        <v>363.83</v>
      </c>
      <c r="CF7" s="38">
        <v>372.3</v>
      </c>
      <c r="CG7" s="38" t="s">
        <v>102</v>
      </c>
      <c r="CH7" s="38" t="s">
        <v>102</v>
      </c>
      <c r="CI7" s="38">
        <v>287.91000000000003</v>
      </c>
      <c r="CJ7" s="38">
        <v>283.3</v>
      </c>
      <c r="CK7" s="38">
        <v>280.23</v>
      </c>
      <c r="CL7" s="38">
        <v>282.27999999999997</v>
      </c>
      <c r="CM7" s="38" t="s">
        <v>102</v>
      </c>
      <c r="CN7" s="38" t="s">
        <v>102</v>
      </c>
      <c r="CO7" s="38">
        <v>44.28</v>
      </c>
      <c r="CP7" s="38">
        <v>45.79</v>
      </c>
      <c r="CQ7" s="38">
        <v>46.3</v>
      </c>
      <c r="CR7" s="38" t="s">
        <v>102</v>
      </c>
      <c r="CS7" s="38" t="s">
        <v>102</v>
      </c>
      <c r="CT7" s="38">
        <v>54.93</v>
      </c>
      <c r="CU7" s="38">
        <v>55.96</v>
      </c>
      <c r="CV7" s="38">
        <v>58.19</v>
      </c>
      <c r="CW7" s="38">
        <v>57.83</v>
      </c>
      <c r="CX7" s="38" t="s">
        <v>102</v>
      </c>
      <c r="CY7" s="38" t="s">
        <v>102</v>
      </c>
      <c r="CZ7" s="38">
        <v>62.98</v>
      </c>
      <c r="DA7" s="38">
        <v>65.44</v>
      </c>
      <c r="DB7" s="38">
        <v>65.64</v>
      </c>
      <c r="DC7" s="38" t="s">
        <v>102</v>
      </c>
      <c r="DD7" s="38" t="s">
        <v>102</v>
      </c>
      <c r="DE7" s="38">
        <v>65.569999999999993</v>
      </c>
      <c r="DF7" s="38">
        <v>60.12</v>
      </c>
      <c r="DG7" s="38">
        <v>87.8</v>
      </c>
      <c r="DH7" s="38">
        <v>77.67</v>
      </c>
      <c r="DI7" s="38" t="s">
        <v>102</v>
      </c>
      <c r="DJ7" s="38" t="s">
        <v>102</v>
      </c>
      <c r="DK7" s="38">
        <v>4.12</v>
      </c>
      <c r="DL7" s="38">
        <v>8.06</v>
      </c>
      <c r="DM7" s="38">
        <v>11.84</v>
      </c>
      <c r="DN7" s="38" t="s">
        <v>102</v>
      </c>
      <c r="DO7" s="38" t="s">
        <v>102</v>
      </c>
      <c r="DP7" s="38">
        <v>16.41</v>
      </c>
      <c r="DQ7" s="38">
        <v>16.63</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2022-02-24T07:51:14Z</cp:lastPrinted>
  <dcterms:modified xsi:type="dcterms:W3CDTF">2022-02-24T07:59:38Z</dcterms:modified>
</cp:coreProperties>
</file>