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1(R3)\12公営企業決算統計\01 通知・決算・資料\03 その他照会（経営比較分析含む）\0106【京都府自治振興課（1月28日〆）】公営企業に係る「経営比較分析表」（令和２年度決算）の分析等について\03府への回答\駐車場\"/>
    </mc:Choice>
  </mc:AlternateContent>
  <xr:revisionPtr revIDLastSave="0" documentId="13_ncr:1_{CCC6A5C2-508A-4194-BAD3-6B8B264FE8C6}" xr6:coauthVersionLast="36" xr6:coauthVersionMax="36" xr10:uidLastSave="{00000000-0000-0000-0000-000000000000}"/>
  <workbookProtection workbookAlgorithmName="SHA-512" workbookHashValue="ka4ZOLFfMwxlhxfGp+cteW4DsGTttPg2ZM09M5nIjTIj++dyuLY1opXxwU26qNXjhPZH5OweDksk+7tTi0d5Fg==" workbookSaltValue="hYfYdW0Y8/Ghl9Q2FpI3n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MA53" i="4" s="1"/>
  <c r="BY7" i="5"/>
  <c r="LH53" i="4" s="1"/>
  <c r="BX7" i="5"/>
  <c r="BW7" i="5"/>
  <c r="BV7" i="5"/>
  <c r="BU7" i="5"/>
  <c r="BT7" i="5"/>
  <c r="BS7" i="5"/>
  <c r="BR7" i="5"/>
  <c r="BQ7" i="5"/>
  <c r="JC52" i="4" s="1"/>
  <c r="BO7" i="5"/>
  <c r="BN7" i="5"/>
  <c r="BM7" i="5"/>
  <c r="BL7" i="5"/>
  <c r="BK7" i="5"/>
  <c r="BJ7" i="5"/>
  <c r="BI7" i="5"/>
  <c r="GQ52" i="4" s="1"/>
  <c r="BH7" i="5"/>
  <c r="FX52" i="4" s="1"/>
  <c r="BG7" i="5"/>
  <c r="BF7" i="5"/>
  <c r="BD7" i="5"/>
  <c r="BC7" i="5"/>
  <c r="BB7" i="5"/>
  <c r="BA7" i="5"/>
  <c r="AZ7" i="5"/>
  <c r="AY7" i="5"/>
  <c r="CS52" i="4" s="1"/>
  <c r="AX7" i="5"/>
  <c r="AW7" i="5"/>
  <c r="AV7" i="5"/>
  <c r="AU7" i="5"/>
  <c r="AS7" i="5"/>
  <c r="AR7" i="5"/>
  <c r="AQ7" i="5"/>
  <c r="FX32" i="4" s="1"/>
  <c r="AP7" i="5"/>
  <c r="FE32" i="4" s="1"/>
  <c r="AO7" i="5"/>
  <c r="AN7" i="5"/>
  <c r="AM7" i="5"/>
  <c r="AL7" i="5"/>
  <c r="AK7" i="5"/>
  <c r="AJ7" i="5"/>
  <c r="AH7" i="5"/>
  <c r="CS32" i="4" s="1"/>
  <c r="AG7" i="5"/>
  <c r="BZ32" i="4" s="1"/>
  <c r="AF7" i="5"/>
  <c r="AE7" i="5"/>
  <c r="AD7" i="5"/>
  <c r="AC7" i="5"/>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AN53" i="4"/>
  <c r="U53" i="4"/>
  <c r="MA52" i="4"/>
  <c r="LH52" i="4"/>
  <c r="KO52" i="4"/>
  <c r="JV52" i="4"/>
  <c r="HJ52" i="4"/>
  <c r="FE52" i="4"/>
  <c r="EL52" i="4"/>
  <c r="BZ52" i="4"/>
  <c r="BG52" i="4"/>
  <c r="AN52" i="4"/>
  <c r="U52" i="4"/>
  <c r="MA32" i="4"/>
  <c r="LH32" i="4"/>
  <c r="KO32" i="4"/>
  <c r="JV32" i="4"/>
  <c r="JC32" i="4"/>
  <c r="HJ32" i="4"/>
  <c r="GQ32" i="4"/>
  <c r="EL32" i="4"/>
  <c r="BG32" i="4"/>
  <c r="AN32" i="4"/>
  <c r="U32" i="4"/>
  <c r="MA31" i="4"/>
  <c r="LH31" i="4"/>
  <c r="KO31" i="4"/>
  <c r="JV31" i="4"/>
  <c r="JC31" i="4"/>
  <c r="HJ31" i="4"/>
  <c r="GQ31" i="4"/>
  <c r="FX31" i="4"/>
  <c r="FE31" i="4"/>
  <c r="EL31" i="4"/>
  <c r="CS31" i="4"/>
  <c r="BZ31" i="4"/>
  <c r="BG31" i="4"/>
  <c r="AN31" i="4"/>
  <c r="LJ10" i="4"/>
  <c r="JQ10" i="4"/>
  <c r="HX10" i="4"/>
  <c r="DU10" i="4"/>
  <c r="B10" i="4"/>
  <c r="LJ8" i="4"/>
  <c r="JQ8" i="4"/>
  <c r="HX8" i="4"/>
  <c r="FJ8" i="4"/>
  <c r="DU8" i="4"/>
  <c r="CF8" i="4"/>
  <c r="AQ8" i="4"/>
  <c r="B8" i="4"/>
  <c r="MI76" i="4" l="1"/>
  <c r="HJ51" i="4"/>
  <c r="MA30" i="4"/>
  <c r="IT76" i="4"/>
  <c r="CS51" i="4"/>
  <c r="HJ30" i="4"/>
  <c r="BZ76" i="4"/>
  <c r="MA51" i="4"/>
  <c r="CS30" i="4"/>
  <c r="C11" i="5"/>
  <c r="D11" i="5"/>
  <c r="E11" i="5"/>
  <c r="B11" i="5"/>
  <c r="BK76" i="4" l="1"/>
  <c r="LH51" i="4"/>
  <c r="LT76" i="4"/>
  <c r="GQ51" i="4"/>
  <c r="LH30" i="4"/>
  <c r="IE76" i="4"/>
  <c r="BZ51" i="4"/>
  <c r="GQ30" i="4"/>
  <c r="BZ30" i="4"/>
  <c r="AV76" i="4"/>
  <c r="KO51" i="4"/>
  <c r="KO30" i="4"/>
  <c r="BG51" i="4"/>
  <c r="FX30" i="4"/>
  <c r="LE76" i="4"/>
  <c r="FX51" i="4"/>
  <c r="HP76" i="4"/>
  <c r="BG30" i="4"/>
  <c r="FE51" i="4"/>
  <c r="HA76" i="4"/>
  <c r="AN51" i="4"/>
  <c r="FE30" i="4"/>
  <c r="AN30" i="4"/>
  <c r="AG76" i="4"/>
  <c r="JV51" i="4"/>
  <c r="KP76" i="4"/>
  <c r="JV30" i="4"/>
  <c r="KA76" i="4"/>
  <c r="EL51" i="4"/>
  <c r="GL76" i="4"/>
  <c r="U51" i="4"/>
  <c r="EL30" i="4"/>
  <c r="U30" i="4"/>
  <c r="R76" i="4"/>
  <c r="JC51" i="4"/>
  <c r="JC30"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<sst xmlns="http://schemas.openxmlformats.org/spreadsheetml/2006/main" count="278" uniqueCount="128">
  <si>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</si>
  <si>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</si>
  <si>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</si>
  <si>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</si>
  <si>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</si>
  <si>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</si>
  <si>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</si>
  <si>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</si>
  <si>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</si>
  <si>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</si>
  <si>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</si>
  <si>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</si>
  <si>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</si>
  <si>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</si>
  <si>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</si>
  <si>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</si>
  <si>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</si>
  <si>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</si>
  <si>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</si>
  <si>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</si>
  <si>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</si>
  <si>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</si>
  <si>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</si>
  <si>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</si>
  <si>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</si>
  <si>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</si>
  <si>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</si>
  <si>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</si>
  <si>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</si>
  <si>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</si>
  <si>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</si>
  <si>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</si>
  <si>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</si>
  <si>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</si>
  <si>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</si>
  <si>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</si>
  <si>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</si>
  <si>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</si>
  <si>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</si>
  <si>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</si>
  <si>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</si>
  <si>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</si>
  <si>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</si>
  <si>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</si>
  <si>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</si>
  <si>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</si>
  <si>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</si>
  <si>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</si>
  <si>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</si>
  <si>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</si>
  <si>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</si>
  <si>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</si>
  <si>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</si>
  <si>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</si>
  <si>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</si>
  <si>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</si>
  <si>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</si>
  <si>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</si>
  <si>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</si>
  <si>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</si>
  <si>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</si>
  <si>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</si>
  <si>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</si>
  <si>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</si>
  <si>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</si>
  <si>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</si>
  <si>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</si>
  <si>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</si>
  <si>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</si>
  <si>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</si>
  <si>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</si>
  <si>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</si>
  <si>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</si>
  <si>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</si>
  <si>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</si>
  <si>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</si>
  <si>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</si>
  <si>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</si>
  <si>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</si>
  <si>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</si>
  <si>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</si>
  <si>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</si>
  <si>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</si>
  <si>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</si>
  <si>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</si>
  <si>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</si>
  <si>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</si>
  <si>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</si>
  <si>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</si>
  <si>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</si>
  <si>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</si>
  <si>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</si>
  <si>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</si>
  <si>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</si>
  <si>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</si>
  <si>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</si>
  <si>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</si>
  <si>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</si>
  <si>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</si>
  <si>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</si>
  <si>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</si>
  <si>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</si>
  <si>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</si>
  <si>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</si>
  <si>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</si>
  <si>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</si>
  <si>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</si>
  <si>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五条立体駐車場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</si>
  <si>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</si>
  <si>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</si>
  <si>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</si>
  <si>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</si>
  <si>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</si>
  <si>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</si>
  <si>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</si>
  <si>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</si>
  <si>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</si>
  <si>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</si>
  <si>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</si>
  <si>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</si>
  <si>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</si>
  <si>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</si>
  <si>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</si>
  <si>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</si>
  <si>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建設後１７年以上経過しており、今後は、施設及び設備の大規模修繕や更新が予想されることから、稼働率上昇による料金収入の増加を図るとともに、計画的な設備の修繕や更新を図ります。</t>
    <rPh sb="24" eb="26">
      <t>セツビ</t>
    </rPh>
    <rPh sb="82" eb="83">
      <t>ハカ</t>
    </rPh>
    <phoneticPr fontId="5"/>
  </si>
  <si>
    <t>　当施設は単なる駐車場ではなく、東地区における中心市街地の道路交通の円滑化、商店街の振興等を図り、当該中心市街地の都市機能の向上に資することを目的に、駐車場とコミュニティ施設を併設した複合施設であるものの、駐車場利用については、減少傾向にあります。
　施設の老朽化・稼働率の低下が課題となっている現状を踏まえ、周辺商店街と密に連携をとりながら稼働率上昇による料金収入の増加を図ります。</t>
    <rPh sb="161" eb="162">
      <t>ミツ</t>
    </rPh>
    <phoneticPr fontId="5"/>
  </si>
  <si>
    <t>　当該施設は、平成26年度から指定管理者制度（市からの委託料を支出しない方式）により、民間の経営ノウハウ等を取り入れながら管理運営を行っています。
　施設所有者である市が負担すべき施設の維持修繕に係る経費や企業債の償還金等を考慮し経営比較分析を行った場合、過去数年間、収益的収支比率は横ばいで推移していたものの、コロナ禍の影響を受けた令和２年度においては、稼働率の減少等の要因によって、減少に転じています。</t>
    <rPh sb="7" eb="8">
      <t>ヘイ</t>
    </rPh>
    <rPh sb="8" eb="9">
      <t>セイ</t>
    </rPh>
    <rPh sb="128" eb="130">
      <t>カコ</t>
    </rPh>
    <rPh sb="130" eb="132">
      <t>スウネン</t>
    </rPh>
    <rPh sb="132" eb="133">
      <t>カン</t>
    </rPh>
    <rPh sb="161" eb="163">
      <t>エイキョウ</t>
    </rPh>
    <rPh sb="164" eb="165">
      <t>ウ</t>
    </rPh>
    <rPh sb="167" eb="169">
      <t>レイワ</t>
    </rPh>
    <rPh sb="170" eb="172">
      <t>ネンド</t>
    </rPh>
    <phoneticPr fontId="5"/>
  </si>
  <si>
    <t>　稼働率については、ほぼ横ばいで推移しているものの、減少傾向にあります。
　その要因としては、商店街への来街者の減少及びコロナ禍の影響により減少したと考えられます。
　一方、近隣に新設されたホテルの需要も見込まれることから、より一層周辺商店街とも連携し、イベント開催などの自主事業に積極的に取り組み、稼働率上昇を図ります。
　</t>
    <rPh sb="40" eb="42">
      <t>ヨウイン</t>
    </rPh>
    <rPh sb="47" eb="50">
      <t>ショウテンガイ</t>
    </rPh>
    <rPh sb="52" eb="55">
      <t>ライガイシャ</t>
    </rPh>
    <rPh sb="56" eb="58">
      <t>ゲンショウ</t>
    </rPh>
    <rPh sb="58" eb="59">
      <t>オヨ</t>
    </rPh>
    <rPh sb="65" eb="67">
      <t>エイキョウ</t>
    </rPh>
    <rPh sb="70" eb="72">
      <t>ゲンショウ</t>
    </rPh>
    <rPh sb="75" eb="76">
      <t>カンガ</t>
    </rPh>
    <rPh sb="84" eb="86">
      <t>イッポウ</t>
    </rPh>
    <rPh sb="87" eb="89">
      <t>キンリン</t>
    </rPh>
    <rPh sb="90" eb="92">
      <t>シンセツ</t>
    </rPh>
    <rPh sb="99" eb="101">
      <t>ジュヨウ</t>
    </rPh>
    <rPh sb="102" eb="104">
      <t>ミコ</t>
    </rPh>
    <rPh sb="114" eb="116">
      <t>イッソウ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</si>
</sst>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87.1</c:v>
                </c:pt>
                <c:pt idx="1">
                  <c:v>79.2</c:v>
                </c:pt>
                <c:pt idx="2">
                  <c:v>82.7</c:v>
                </c:pt>
                <c:pt idx="3">
                  <c:v>81.7</c:v>
                </c:pt>
                <c:pt idx="4">
                  <c:v>42.3</c:v>
                </c:pt>
              </c:numCache>
            </c:numRef>
          </c:val>
          <c:extLst>
            <c:ext xmlns:c16="http://schemas.microsoft.com/office/drawing/2014/chart" uri="{C3380CC4-5D6E-409C-BE32-E72D297353CC}">
              <c16:uniqueId val="{00000000-1AE8-486C-A059-7277019351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1AE8-486C-A059-7277019351E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110</c:v>
                </c:pt>
                <c:pt idx="1">
                  <c:v>109.5</c:v>
                </c:pt>
                <c:pt idx="2">
                  <c:v>88.5</c:v>
                </c:pt>
                <c:pt idx="3">
                  <c:v>77.5</c:v>
                </c:pt>
                <c:pt idx="4">
                  <c:v>469.2</c:v>
                </c:pt>
              </c:numCache>
            </c:numRef>
          </c:val>
          <c:extLst>
            <c:ext xmlns:c16="http://schemas.microsoft.com/office/drawing/2014/chart" uri="{C3380CC4-5D6E-409C-BE32-E72D297353CC}">
              <c16:uniqueId val="{00000000-7DC8-46D7-834E-2630883DFE3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7DC8-46D7-834E-2630883DFE3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6FE-4407-A439-88342D051C1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6FE-4407-A439-88342D051C1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E98-4B07-AAA2-43BBC26C750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E98-4B07-AAA2-43BBC26C750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100</c:v>
                </c:pt>
                <c:pt idx="1">
                  <c:v>0</c:v>
                </c:pt>
                <c:pt idx="2">
                  <c:v>0</c:v>
                </c:pt>
                <c:pt idx="3">
                  <c:v>0</c:v>
                </c:pt>
                <c:pt idx="4">
                  <c:v>57.7</c:v>
                </c:pt>
              </c:numCache>
            </c:numRef>
          </c:val>
          <c:extLst>
            <c:ext xmlns:c16="http://schemas.microsoft.com/office/drawing/2014/chart" uri="{C3380CC4-5D6E-409C-BE32-E72D297353CC}">
              <c16:uniqueId val="{00000000-CE41-484C-8875-BF8BC82A84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CE41-484C-8875-BF8BC82A84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10</c:v>
                </c:pt>
                <c:pt idx="1">
                  <c:v>0</c:v>
                </c:pt>
                <c:pt idx="2">
                  <c:v>0</c:v>
                </c:pt>
                <c:pt idx="3">
                  <c:v>0</c:v>
                </c:pt>
                <c:pt idx="4">
                  <c:v>69</c:v>
                </c:pt>
              </c:numCache>
            </c:numRef>
          </c:val>
          <c:extLst>
            <c:ext xmlns:c16="http://schemas.microsoft.com/office/drawing/2014/chart" uri="{C3380CC4-5D6E-409C-BE32-E72D297353CC}">
              <c16:uniqueId val="{00000000-2B6D-4556-8B30-015E1479A0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2B6D-4556-8B30-015E1479A0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52.9</c:v>
                </c:pt>
                <c:pt idx="1">
                  <c:v>48.6</c:v>
                </c:pt>
                <c:pt idx="2">
                  <c:v>48.1</c:v>
                </c:pt>
                <c:pt idx="3">
                  <c:v>50</c:v>
                </c:pt>
                <c:pt idx="4">
                  <c:v>46.7</c:v>
                </c:pt>
              </c:numCache>
            </c:numRef>
          </c:val>
          <c:extLst>
            <c:ext xmlns:c16="http://schemas.microsoft.com/office/drawing/2014/chart" uri="{C3380CC4-5D6E-409C-BE32-E72D297353CC}">
              <c16:uniqueId val="{00000000-977B-40AE-9955-2C98B67127F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977B-40AE-9955-2C98B67127F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2.1</c:v>
                </c:pt>
                <c:pt idx="1">
                  <c:v>-7.5</c:v>
                </c:pt>
                <c:pt idx="2">
                  <c:v>-2.8</c:v>
                </c:pt>
                <c:pt idx="3">
                  <c:v>-2.6</c:v>
                </c:pt>
                <c:pt idx="4">
                  <c:v>66.599999999999994</c:v>
                </c:pt>
              </c:numCache>
            </c:numRef>
          </c:val>
          <c:extLst>
            <c:ext xmlns:c16="http://schemas.microsoft.com/office/drawing/2014/chart" uri="{C3380CC4-5D6E-409C-BE32-E72D297353CC}">
              <c16:uniqueId val="{00000000-291F-4570-ADE6-5D10F13F3FA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291F-4570-ADE6-5D10F13F3FA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372</c:v>
                </c:pt>
                <c:pt idx="1">
                  <c:v>-1512</c:v>
                </c:pt>
                <c:pt idx="2">
                  <c:v>-597</c:v>
                </c:pt>
                <c:pt idx="3">
                  <c:v>-514</c:v>
                </c:pt>
                <c:pt idx="4">
                  <c:v>-2413</c:v>
                </c:pt>
              </c:numCache>
            </c:numRef>
          </c:val>
          <c:extLst>
            <c:ext xmlns:c16="http://schemas.microsoft.com/office/drawing/2014/chart" uri="{C3380CC4-5D6E-409C-BE32-E72D297353CC}">
              <c16:uniqueId val="{00000000-DEDC-4B8F-9918-7F0BEB72DE5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DEDC-4B8F-9918-7F0BEB72DE5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S7" zoomScaleNormal="100" zoomScaleSheetLayoutView="70" workbookViewId="0">
      <selection activeCell="NY55" sqref="NY5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44" t="str">
        <f>データ!H6&amp;"　"&amp;データ!I6</f>
        <v>京都府舞鶴市　五条立体駐車場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2">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Ａ１Ｂ１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商業施設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5293</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2">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2">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114</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17</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210</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2">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87.1</v>
      </c>
      <c r="V31" s="110"/>
      <c r="W31" s="110"/>
      <c r="X31" s="110"/>
      <c r="Y31" s="110"/>
      <c r="Z31" s="110"/>
      <c r="AA31" s="110"/>
      <c r="AB31" s="110"/>
      <c r="AC31" s="110"/>
      <c r="AD31" s="110"/>
      <c r="AE31" s="110"/>
      <c r="AF31" s="110"/>
      <c r="AG31" s="110"/>
      <c r="AH31" s="110"/>
      <c r="AI31" s="110"/>
      <c r="AJ31" s="110"/>
      <c r="AK31" s="110"/>
      <c r="AL31" s="110"/>
      <c r="AM31" s="110"/>
      <c r="AN31" s="110">
        <f>データ!Z7</f>
        <v>79.2</v>
      </c>
      <c r="AO31" s="110"/>
      <c r="AP31" s="110"/>
      <c r="AQ31" s="110"/>
      <c r="AR31" s="110"/>
      <c r="AS31" s="110"/>
      <c r="AT31" s="110"/>
      <c r="AU31" s="110"/>
      <c r="AV31" s="110"/>
      <c r="AW31" s="110"/>
      <c r="AX31" s="110"/>
      <c r="AY31" s="110"/>
      <c r="AZ31" s="110"/>
      <c r="BA31" s="110"/>
      <c r="BB31" s="110"/>
      <c r="BC31" s="110"/>
      <c r="BD31" s="110"/>
      <c r="BE31" s="110"/>
      <c r="BF31" s="110"/>
      <c r="BG31" s="110">
        <f>データ!AA7</f>
        <v>82.7</v>
      </c>
      <c r="BH31" s="110"/>
      <c r="BI31" s="110"/>
      <c r="BJ31" s="110"/>
      <c r="BK31" s="110"/>
      <c r="BL31" s="110"/>
      <c r="BM31" s="110"/>
      <c r="BN31" s="110"/>
      <c r="BO31" s="110"/>
      <c r="BP31" s="110"/>
      <c r="BQ31" s="110"/>
      <c r="BR31" s="110"/>
      <c r="BS31" s="110"/>
      <c r="BT31" s="110"/>
      <c r="BU31" s="110"/>
      <c r="BV31" s="110"/>
      <c r="BW31" s="110"/>
      <c r="BX31" s="110"/>
      <c r="BY31" s="110"/>
      <c r="BZ31" s="110">
        <f>データ!AB7</f>
        <v>81.7</v>
      </c>
      <c r="CA31" s="110"/>
      <c r="CB31" s="110"/>
      <c r="CC31" s="110"/>
      <c r="CD31" s="110"/>
      <c r="CE31" s="110"/>
      <c r="CF31" s="110"/>
      <c r="CG31" s="110"/>
      <c r="CH31" s="110"/>
      <c r="CI31" s="110"/>
      <c r="CJ31" s="110"/>
      <c r="CK31" s="110"/>
      <c r="CL31" s="110"/>
      <c r="CM31" s="110"/>
      <c r="CN31" s="110"/>
      <c r="CO31" s="110"/>
      <c r="CP31" s="110"/>
      <c r="CQ31" s="110"/>
      <c r="CR31" s="110"/>
      <c r="CS31" s="110">
        <f>データ!AC7</f>
        <v>42.3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100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57.7</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52.9</v>
      </c>
      <c r="JD31" s="81"/>
      <c r="JE31" s="81"/>
      <c r="JF31" s="81"/>
      <c r="JG31" s="81"/>
      <c r="JH31" s="81"/>
      <c r="JI31" s="81"/>
      <c r="JJ31" s="81"/>
      <c r="JK31" s="81"/>
      <c r="JL31" s="81"/>
      <c r="JM31" s="81"/>
      <c r="JN31" s="81"/>
      <c r="JO31" s="81"/>
      <c r="JP31" s="81"/>
      <c r="JQ31" s="81"/>
      <c r="JR31" s="81"/>
      <c r="JS31" s="81"/>
      <c r="JT31" s="81"/>
      <c r="JU31" s="82"/>
      <c r="JV31" s="80">
        <f>データ!DL7</f>
        <v>48.6</v>
      </c>
      <c r="JW31" s="81"/>
      <c r="JX31" s="81"/>
      <c r="JY31" s="81"/>
      <c r="JZ31" s="81"/>
      <c r="KA31" s="81"/>
      <c r="KB31" s="81"/>
      <c r="KC31" s="81"/>
      <c r="KD31" s="81"/>
      <c r="KE31" s="81"/>
      <c r="KF31" s="81"/>
      <c r="KG31" s="81"/>
      <c r="KH31" s="81"/>
      <c r="KI31" s="81"/>
      <c r="KJ31" s="81"/>
      <c r="KK31" s="81"/>
      <c r="KL31" s="81"/>
      <c r="KM31" s="81"/>
      <c r="KN31" s="82"/>
      <c r="KO31" s="80">
        <f>データ!DM7</f>
        <v>48.1</v>
      </c>
      <c r="KP31" s="81"/>
      <c r="KQ31" s="81"/>
      <c r="KR31" s="81"/>
      <c r="KS31" s="81"/>
      <c r="KT31" s="81"/>
      <c r="KU31" s="81"/>
      <c r="KV31" s="81"/>
      <c r="KW31" s="81"/>
      <c r="KX31" s="81"/>
      <c r="KY31" s="81"/>
      <c r="KZ31" s="81"/>
      <c r="LA31" s="81"/>
      <c r="LB31" s="81"/>
      <c r="LC31" s="81"/>
      <c r="LD31" s="81"/>
      <c r="LE31" s="81"/>
      <c r="LF31" s="81"/>
      <c r="LG31" s="82"/>
      <c r="LH31" s="80">
        <f>データ!DN7</f>
        <v>50</v>
      </c>
      <c r="LI31" s="81"/>
      <c r="LJ31" s="81"/>
      <c r="LK31" s="81"/>
      <c r="LL31" s="81"/>
      <c r="LM31" s="81"/>
      <c r="LN31" s="81"/>
      <c r="LO31" s="81"/>
      <c r="LP31" s="81"/>
      <c r="LQ31" s="81"/>
      <c r="LR31" s="81"/>
      <c r="LS31" s="81"/>
      <c r="LT31" s="81"/>
      <c r="LU31" s="81"/>
      <c r="LV31" s="81"/>
      <c r="LW31" s="81"/>
      <c r="LX31" s="81"/>
      <c r="LY31" s="81"/>
      <c r="LZ31" s="82"/>
      <c r="MA31" s="80">
        <f>データ!DO7</f>
        <v>46.7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124</v>
      </c>
      <c r="NE32" s="113"/>
      <c r="NF32" s="113"/>
      <c r="NG32" s="113"/>
      <c r="NH32" s="113"/>
      <c r="NI32" s="113"/>
      <c r="NJ32" s="113"/>
      <c r="NK32" s="113"/>
      <c r="NL32" s="113"/>
      <c r="NM32" s="113"/>
      <c r="NN32" s="113"/>
      <c r="NO32" s="113"/>
      <c r="NP32" s="113"/>
      <c r="NQ32" s="113"/>
      <c r="NR32" s="114"/>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127</v>
      </c>
      <c r="NE49" s="113"/>
      <c r="NF49" s="113"/>
      <c r="NG49" s="113"/>
      <c r="NH49" s="113"/>
      <c r="NI49" s="113"/>
      <c r="NJ49" s="113"/>
      <c r="NK49" s="113"/>
      <c r="NL49" s="113"/>
      <c r="NM49" s="113"/>
      <c r="NN49" s="113"/>
      <c r="NO49" s="113"/>
      <c r="NP49" s="113"/>
      <c r="NQ49" s="113"/>
      <c r="NR49" s="114"/>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10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69</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2.1</v>
      </c>
      <c r="EM52" s="110"/>
      <c r="EN52" s="110"/>
      <c r="EO52" s="110"/>
      <c r="EP52" s="110"/>
      <c r="EQ52" s="110"/>
      <c r="ER52" s="110"/>
      <c r="ES52" s="110"/>
      <c r="ET52" s="110"/>
      <c r="EU52" s="110"/>
      <c r="EV52" s="110"/>
      <c r="EW52" s="110"/>
      <c r="EX52" s="110"/>
      <c r="EY52" s="110"/>
      <c r="EZ52" s="110"/>
      <c r="FA52" s="110"/>
      <c r="FB52" s="110"/>
      <c r="FC52" s="110"/>
      <c r="FD52" s="110"/>
      <c r="FE52" s="110">
        <f>データ!BG7</f>
        <v>-7.5</v>
      </c>
      <c r="FF52" s="110"/>
      <c r="FG52" s="110"/>
      <c r="FH52" s="110"/>
      <c r="FI52" s="110"/>
      <c r="FJ52" s="110"/>
      <c r="FK52" s="110"/>
      <c r="FL52" s="110"/>
      <c r="FM52" s="110"/>
      <c r="FN52" s="110"/>
      <c r="FO52" s="110"/>
      <c r="FP52" s="110"/>
      <c r="FQ52" s="110"/>
      <c r="FR52" s="110"/>
      <c r="FS52" s="110"/>
      <c r="FT52" s="110"/>
      <c r="FU52" s="110"/>
      <c r="FV52" s="110"/>
      <c r="FW52" s="110"/>
      <c r="FX52" s="110">
        <f>データ!BH7</f>
        <v>-2.8</v>
      </c>
      <c r="FY52" s="110"/>
      <c r="FZ52" s="110"/>
      <c r="GA52" s="110"/>
      <c r="GB52" s="110"/>
      <c r="GC52" s="110"/>
      <c r="GD52" s="110"/>
      <c r="GE52" s="110"/>
      <c r="GF52" s="110"/>
      <c r="GG52" s="110"/>
      <c r="GH52" s="110"/>
      <c r="GI52" s="110"/>
      <c r="GJ52" s="110"/>
      <c r="GK52" s="110"/>
      <c r="GL52" s="110"/>
      <c r="GM52" s="110"/>
      <c r="GN52" s="110"/>
      <c r="GO52" s="110"/>
      <c r="GP52" s="110"/>
      <c r="GQ52" s="110">
        <f>データ!BI7</f>
        <v>-2.6</v>
      </c>
      <c r="GR52" s="110"/>
      <c r="GS52" s="110"/>
      <c r="GT52" s="110"/>
      <c r="GU52" s="110"/>
      <c r="GV52" s="110"/>
      <c r="GW52" s="110"/>
      <c r="GX52" s="110"/>
      <c r="GY52" s="110"/>
      <c r="GZ52" s="110"/>
      <c r="HA52" s="110"/>
      <c r="HB52" s="110"/>
      <c r="HC52" s="110"/>
      <c r="HD52" s="110"/>
      <c r="HE52" s="110"/>
      <c r="HF52" s="110"/>
      <c r="HG52" s="110"/>
      <c r="HH52" s="110"/>
      <c r="HI52" s="110"/>
      <c r="HJ52" s="110">
        <f>データ!BJ7</f>
        <v>66.599999999999994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372</v>
      </c>
      <c r="JD52" s="106"/>
      <c r="JE52" s="106"/>
      <c r="JF52" s="106"/>
      <c r="JG52" s="106"/>
      <c r="JH52" s="106"/>
      <c r="JI52" s="106"/>
      <c r="JJ52" s="106"/>
      <c r="JK52" s="106"/>
      <c r="JL52" s="106"/>
      <c r="JM52" s="106"/>
      <c r="JN52" s="106"/>
      <c r="JO52" s="106"/>
      <c r="JP52" s="106"/>
      <c r="JQ52" s="106"/>
      <c r="JR52" s="106"/>
      <c r="JS52" s="106"/>
      <c r="JT52" s="106"/>
      <c r="JU52" s="106"/>
      <c r="JV52" s="106">
        <f>データ!BR7</f>
        <v>-1512</v>
      </c>
      <c r="JW52" s="106"/>
      <c r="JX52" s="106"/>
      <c r="JY52" s="106"/>
      <c r="JZ52" s="106"/>
      <c r="KA52" s="106"/>
      <c r="KB52" s="106"/>
      <c r="KC52" s="106"/>
      <c r="KD52" s="106"/>
      <c r="KE52" s="106"/>
      <c r="KF52" s="106"/>
      <c r="KG52" s="106"/>
      <c r="KH52" s="106"/>
      <c r="KI52" s="106"/>
      <c r="KJ52" s="106"/>
      <c r="KK52" s="106"/>
      <c r="KL52" s="106"/>
      <c r="KM52" s="106"/>
      <c r="KN52" s="106"/>
      <c r="KO52" s="106">
        <f>データ!BS7</f>
        <v>-597</v>
      </c>
      <c r="KP52" s="106"/>
      <c r="KQ52" s="106"/>
      <c r="KR52" s="106"/>
      <c r="KS52" s="106"/>
      <c r="KT52" s="106"/>
      <c r="KU52" s="106"/>
      <c r="KV52" s="106"/>
      <c r="KW52" s="106"/>
      <c r="KX52" s="106"/>
      <c r="KY52" s="106"/>
      <c r="KZ52" s="106"/>
      <c r="LA52" s="106"/>
      <c r="LB52" s="106"/>
      <c r="LC52" s="106"/>
      <c r="LD52" s="106"/>
      <c r="LE52" s="106"/>
      <c r="LF52" s="106"/>
      <c r="LG52" s="106"/>
      <c r="LH52" s="106">
        <f>データ!BT7</f>
        <v>-514</v>
      </c>
      <c r="LI52" s="106"/>
      <c r="LJ52" s="106"/>
      <c r="LK52" s="106"/>
      <c r="LL52" s="106"/>
      <c r="LM52" s="106"/>
      <c r="LN52" s="106"/>
      <c r="LO52" s="106"/>
      <c r="LP52" s="106"/>
      <c r="LQ52" s="106"/>
      <c r="LR52" s="106"/>
      <c r="LS52" s="106"/>
      <c r="LT52" s="106"/>
      <c r="LU52" s="106"/>
      <c r="LV52" s="106"/>
      <c r="LW52" s="106"/>
      <c r="LX52" s="106"/>
      <c r="LY52" s="106"/>
      <c r="LZ52" s="106"/>
      <c r="MA52" s="106">
        <f>データ!BU7</f>
        <v>-2413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2">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2">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89761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110</v>
      </c>
      <c r="KB77" s="81"/>
      <c r="KC77" s="81"/>
      <c r="KD77" s="81"/>
      <c r="KE77" s="81"/>
      <c r="KF77" s="81"/>
      <c r="KG77" s="81"/>
      <c r="KH77" s="81"/>
      <c r="KI77" s="81"/>
      <c r="KJ77" s="81"/>
      <c r="KK77" s="81"/>
      <c r="KL77" s="81"/>
      <c r="KM77" s="81"/>
      <c r="KN77" s="81"/>
      <c r="KO77" s="82"/>
      <c r="KP77" s="80">
        <f>データ!DA7</f>
        <v>109.5</v>
      </c>
      <c r="KQ77" s="81"/>
      <c r="KR77" s="81"/>
      <c r="KS77" s="81"/>
      <c r="KT77" s="81"/>
      <c r="KU77" s="81"/>
      <c r="KV77" s="81"/>
      <c r="KW77" s="81"/>
      <c r="KX77" s="81"/>
      <c r="KY77" s="81"/>
      <c r="KZ77" s="81"/>
      <c r="LA77" s="81"/>
      <c r="LB77" s="81"/>
      <c r="LC77" s="81"/>
      <c r="LD77" s="82"/>
      <c r="LE77" s="80">
        <f>データ!DB7</f>
        <v>88.5</v>
      </c>
      <c r="LF77" s="81"/>
      <c r="LG77" s="81"/>
      <c r="LH77" s="81"/>
      <c r="LI77" s="81"/>
      <c r="LJ77" s="81"/>
      <c r="LK77" s="81"/>
      <c r="LL77" s="81"/>
      <c r="LM77" s="81"/>
      <c r="LN77" s="81"/>
      <c r="LO77" s="81"/>
      <c r="LP77" s="81"/>
      <c r="LQ77" s="81"/>
      <c r="LR77" s="81"/>
      <c r="LS77" s="82"/>
      <c r="LT77" s="80">
        <f>データ!DC7</f>
        <v>77.5</v>
      </c>
      <c r="LU77" s="81"/>
      <c r="LV77" s="81"/>
      <c r="LW77" s="81"/>
      <c r="LX77" s="81"/>
      <c r="LY77" s="81"/>
      <c r="LZ77" s="81"/>
      <c r="MA77" s="81"/>
      <c r="MB77" s="81"/>
      <c r="MC77" s="81"/>
      <c r="MD77" s="81"/>
      <c r="ME77" s="81"/>
      <c r="MF77" s="81"/>
      <c r="MG77" s="81"/>
      <c r="MH77" s="82"/>
      <c r="MI77" s="80">
        <f>データ!DD7</f>
        <v>469.2</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rD2MgsjxUMyDKm7iXn8tTpJiw1H4x9sFlXHp8VL7rkZGTXSa9NWIpu6NyAuZPgiO3TUfaG8gwXc2mmaulZGuw==" saltValue="/HhAso3shut7cHZW4cZa7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9" t="s">
        <v>59</v>
      </c>
      <c r="I3" s="150"/>
      <c r="J3" s="150"/>
      <c r="K3" s="150"/>
      <c r="L3" s="150"/>
      <c r="M3" s="150"/>
      <c r="N3" s="150"/>
      <c r="O3" s="150"/>
      <c r="P3" s="150"/>
      <c r="Q3" s="150"/>
      <c r="R3" s="150"/>
      <c r="S3" s="150"/>
      <c r="T3" s="150"/>
      <c r="U3" s="150"/>
      <c r="V3" s="150"/>
      <c r="W3" s="150"/>
      <c r="X3" s="150"/>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51"/>
      <c r="I4" s="152"/>
      <c r="J4" s="152"/>
      <c r="K4" s="152"/>
      <c r="L4" s="152"/>
      <c r="M4" s="152"/>
      <c r="N4" s="152"/>
      <c r="O4" s="152"/>
      <c r="P4" s="152"/>
      <c r="Q4" s="152"/>
      <c r="R4" s="152"/>
      <c r="S4" s="152"/>
      <c r="T4" s="152"/>
      <c r="U4" s="152"/>
      <c r="V4" s="152"/>
      <c r="W4" s="152"/>
      <c r="X4" s="152"/>
      <c r="Y4" s="146" t="s">
        <v>64</v>
      </c>
      <c r="Z4" s="147"/>
      <c r="AA4" s="147"/>
      <c r="AB4" s="147"/>
      <c r="AC4" s="147"/>
      <c r="AD4" s="147"/>
      <c r="AE4" s="147"/>
      <c r="AF4" s="147"/>
      <c r="AG4" s="147"/>
      <c r="AH4" s="147"/>
      <c r="AI4" s="148"/>
      <c r="AJ4" s="153" t="s">
        <v>65</v>
      </c>
      <c r="AK4" s="153"/>
      <c r="AL4" s="153"/>
      <c r="AM4" s="153"/>
      <c r="AN4" s="153"/>
      <c r="AO4" s="153"/>
      <c r="AP4" s="153"/>
      <c r="AQ4" s="153"/>
      <c r="AR4" s="153"/>
      <c r="AS4" s="153"/>
      <c r="AT4" s="153"/>
      <c r="AU4" s="154" t="s">
        <v>66</v>
      </c>
      <c r="AV4" s="153"/>
      <c r="AW4" s="153"/>
      <c r="AX4" s="153"/>
      <c r="AY4" s="153"/>
      <c r="AZ4" s="153"/>
      <c r="BA4" s="153"/>
      <c r="BB4" s="153"/>
      <c r="BC4" s="153"/>
      <c r="BD4" s="153"/>
      <c r="BE4" s="153"/>
      <c r="BF4" s="153" t="s">
        <v>67</v>
      </c>
      <c r="BG4" s="153"/>
      <c r="BH4" s="153"/>
      <c r="BI4" s="153"/>
      <c r="BJ4" s="153"/>
      <c r="BK4" s="153"/>
      <c r="BL4" s="153"/>
      <c r="BM4" s="153"/>
      <c r="BN4" s="153"/>
      <c r="BO4" s="153"/>
      <c r="BP4" s="153"/>
      <c r="BQ4" s="154" t="s">
        <v>68</v>
      </c>
      <c r="BR4" s="153"/>
      <c r="BS4" s="153"/>
      <c r="BT4" s="153"/>
      <c r="BU4" s="153"/>
      <c r="BV4" s="153"/>
      <c r="BW4" s="153"/>
      <c r="BX4" s="153"/>
      <c r="BY4" s="153"/>
      <c r="BZ4" s="153"/>
      <c r="CA4" s="153"/>
      <c r="CB4" s="153" t="s">
        <v>69</v>
      </c>
      <c r="CC4" s="153"/>
      <c r="CD4" s="153"/>
      <c r="CE4" s="153"/>
      <c r="CF4" s="153"/>
      <c r="CG4" s="153"/>
      <c r="CH4" s="153"/>
      <c r="CI4" s="153"/>
      <c r="CJ4" s="153"/>
      <c r="CK4" s="153"/>
      <c r="CL4" s="153"/>
      <c r="CM4" s="155" t="s">
        <v>70</v>
      </c>
      <c r="CN4" s="155" t="s">
        <v>71</v>
      </c>
      <c r="CO4" s="146" t="s">
        <v>72</v>
      </c>
      <c r="CP4" s="147"/>
      <c r="CQ4" s="147"/>
      <c r="CR4" s="147"/>
      <c r="CS4" s="147"/>
      <c r="CT4" s="147"/>
      <c r="CU4" s="147"/>
      <c r="CV4" s="147"/>
      <c r="CW4" s="147"/>
      <c r="CX4" s="147"/>
      <c r="CY4" s="148"/>
      <c r="CZ4" s="153" t="s">
        <v>73</v>
      </c>
      <c r="DA4" s="153"/>
      <c r="DB4" s="153"/>
      <c r="DC4" s="153"/>
      <c r="DD4" s="153"/>
      <c r="DE4" s="153"/>
      <c r="DF4" s="153"/>
      <c r="DG4" s="153"/>
      <c r="DH4" s="153"/>
      <c r="DI4" s="153"/>
      <c r="DJ4" s="153"/>
      <c r="DK4" s="146" t="s">
        <v>74</v>
      </c>
      <c r="DL4" s="147"/>
      <c r="DM4" s="147"/>
      <c r="DN4" s="147"/>
      <c r="DO4" s="147"/>
      <c r="DP4" s="147"/>
      <c r="DQ4" s="147"/>
      <c r="DR4" s="147"/>
      <c r="DS4" s="147"/>
      <c r="DT4" s="147"/>
      <c r="DU4" s="148"/>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6"/>
      <c r="CN5" s="156"/>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2">
      <c r="A6" s="49" t="s">
        <v>102</v>
      </c>
      <c r="B6" s="60">
        <f>B8</f>
        <v>2020</v>
      </c>
      <c r="C6" s="60">
        <f t="shared" ref="C6:X6" si="1">C8</f>
        <v>262021</v>
      </c>
      <c r="D6" s="60">
        <f t="shared" si="1"/>
        <v>47</v>
      </c>
      <c r="E6" s="60">
        <f t="shared" si="1"/>
        <v>14</v>
      </c>
      <c r="F6" s="60">
        <f t="shared" si="1"/>
        <v>0</v>
      </c>
      <c r="G6" s="60">
        <f t="shared" si="1"/>
        <v>6</v>
      </c>
      <c r="H6" s="60" t="str">
        <f>SUBSTITUTE(H8,"　","")</f>
        <v>京都府舞鶴市</v>
      </c>
      <c r="I6" s="60" t="str">
        <f t="shared" si="1"/>
        <v>五条立体駐車場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17</v>
      </c>
      <c r="S6" s="62" t="str">
        <f t="shared" si="1"/>
        <v>商業施設</v>
      </c>
      <c r="T6" s="62" t="str">
        <f t="shared" si="1"/>
        <v>無</v>
      </c>
      <c r="U6" s="63">
        <f t="shared" si="1"/>
        <v>5293</v>
      </c>
      <c r="V6" s="63">
        <f t="shared" si="1"/>
        <v>210</v>
      </c>
      <c r="W6" s="63">
        <f t="shared" si="1"/>
        <v>200</v>
      </c>
      <c r="X6" s="62" t="str">
        <f t="shared" si="1"/>
        <v>利用料金制</v>
      </c>
      <c r="Y6" s="64">
        <f>IF(Y8="-",NA(),Y8)</f>
        <v>87.1</v>
      </c>
      <c r="Z6" s="64">
        <f t="shared" ref="Z6:AH6" si="2">IF(Z8="-",NA(),Z8)</f>
        <v>79.2</v>
      </c>
      <c r="AA6" s="64">
        <f t="shared" si="2"/>
        <v>82.7</v>
      </c>
      <c r="AB6" s="64">
        <f t="shared" si="2"/>
        <v>81.7</v>
      </c>
      <c r="AC6" s="64">
        <f t="shared" si="2"/>
        <v>42.3</v>
      </c>
      <c r="AD6" s="64">
        <f t="shared" si="2"/>
        <v>156</v>
      </c>
      <c r="AE6" s="64">
        <f t="shared" si="2"/>
        <v>218.3</v>
      </c>
      <c r="AF6" s="64">
        <f t="shared" si="2"/>
        <v>255.1</v>
      </c>
      <c r="AG6" s="64">
        <f t="shared" si="2"/>
        <v>225.1</v>
      </c>
      <c r="AH6" s="64">
        <f t="shared" si="2"/>
        <v>130.80000000000001</v>
      </c>
      <c r="AI6" s="61" t="str">
        <f>IF(AI8="-","",IF(AI8="-","【-】","【"&amp;SUBSTITUTE(TEXT(AI8,"#,##0.0"),"-","△")&amp;"】"))</f>
        <v>【630.7】</v>
      </c>
      <c r="AJ6" s="64">
        <f>IF(AJ8="-",NA(),AJ8)</f>
        <v>100</v>
      </c>
      <c r="AK6" s="64">
        <f t="shared" ref="AK6:AS6" si="3">IF(AK8="-",NA(),AK8)</f>
        <v>0</v>
      </c>
      <c r="AL6" s="64">
        <f t="shared" si="3"/>
        <v>0</v>
      </c>
      <c r="AM6" s="64">
        <f t="shared" si="3"/>
        <v>0</v>
      </c>
      <c r="AN6" s="64">
        <f t="shared" si="3"/>
        <v>57.7</v>
      </c>
      <c r="AO6" s="64">
        <f t="shared" si="3"/>
        <v>5.6</v>
      </c>
      <c r="AP6" s="64">
        <f t="shared" si="3"/>
        <v>3.5</v>
      </c>
      <c r="AQ6" s="64">
        <f t="shared" si="3"/>
        <v>3.8</v>
      </c>
      <c r="AR6" s="64">
        <f t="shared" si="3"/>
        <v>3.2</v>
      </c>
      <c r="AS6" s="64">
        <f t="shared" si="3"/>
        <v>9.5</v>
      </c>
      <c r="AT6" s="61" t="str">
        <f>IF(AT8="-","",IF(AT8="-","【-】","【"&amp;SUBSTITUTE(TEXT(AT8,"#,##0.0"),"-","△")&amp;"】"))</f>
        <v>【8.6】</v>
      </c>
      <c r="AU6" s="65">
        <f>IF(AU8="-",NA(),AU8)</f>
        <v>10</v>
      </c>
      <c r="AV6" s="65">
        <f t="shared" ref="AV6:BD6" si="4">IF(AV8="-",NA(),AV8)</f>
        <v>0</v>
      </c>
      <c r="AW6" s="65">
        <f t="shared" si="4"/>
        <v>0</v>
      </c>
      <c r="AX6" s="65">
        <f t="shared" si="4"/>
        <v>0</v>
      </c>
      <c r="AY6" s="65">
        <f t="shared" si="4"/>
        <v>69</v>
      </c>
      <c r="AZ6" s="65">
        <f t="shared" si="4"/>
        <v>40</v>
      </c>
      <c r="BA6" s="65">
        <f t="shared" si="4"/>
        <v>28</v>
      </c>
      <c r="BB6" s="65">
        <f t="shared" si="4"/>
        <v>27</v>
      </c>
      <c r="BC6" s="65">
        <f t="shared" si="4"/>
        <v>14</v>
      </c>
      <c r="BD6" s="65">
        <f t="shared" si="4"/>
        <v>4426</v>
      </c>
      <c r="BE6" s="63" t="str">
        <f>IF(BE8="-","",IF(BE8="-","【-】","【"&amp;SUBSTITUTE(TEXT(BE8,"#,##0"),"-","△")&amp;"】"))</f>
        <v>【2,345】</v>
      </c>
      <c r="BF6" s="64">
        <f>IF(BF8="-",NA(),BF8)</f>
        <v>2.1</v>
      </c>
      <c r="BG6" s="64">
        <f t="shared" ref="BG6:BO6" si="5">IF(BG8="-",NA(),BG8)</f>
        <v>-7.5</v>
      </c>
      <c r="BH6" s="64">
        <f t="shared" si="5"/>
        <v>-2.8</v>
      </c>
      <c r="BI6" s="64">
        <f t="shared" si="5"/>
        <v>-2.6</v>
      </c>
      <c r="BJ6" s="64">
        <f t="shared" si="5"/>
        <v>66.599999999999994</v>
      </c>
      <c r="BK6" s="64">
        <f t="shared" si="5"/>
        <v>27.9</v>
      </c>
      <c r="BL6" s="64">
        <f t="shared" si="5"/>
        <v>30.9</v>
      </c>
      <c r="BM6" s="64">
        <f t="shared" si="5"/>
        <v>32.4</v>
      </c>
      <c r="BN6" s="64">
        <f t="shared" si="5"/>
        <v>13.1</v>
      </c>
      <c r="BO6" s="64">
        <f t="shared" si="5"/>
        <v>-0.7</v>
      </c>
      <c r="BP6" s="61" t="str">
        <f>IF(BP8="-","",IF(BP8="-","【-】","【"&amp;SUBSTITUTE(TEXT(BP8,"#,##0.0"),"-","△")&amp;"】"))</f>
        <v>【△65.9】</v>
      </c>
      <c r="BQ6" s="65">
        <f>IF(BQ8="-",NA(),BQ8)</f>
        <v>372</v>
      </c>
      <c r="BR6" s="65">
        <f t="shared" ref="BR6:BZ6" si="6">IF(BR8="-",NA(),BR8)</f>
        <v>-1512</v>
      </c>
      <c r="BS6" s="65">
        <f t="shared" si="6"/>
        <v>-597</v>
      </c>
      <c r="BT6" s="65">
        <f t="shared" si="6"/>
        <v>-514</v>
      </c>
      <c r="BU6" s="65">
        <f t="shared" si="6"/>
        <v>-2413</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103</v>
      </c>
      <c r="CM6" s="63">
        <f t="shared" ref="CM6:CN6" si="7">CM8</f>
        <v>89761</v>
      </c>
      <c r="CN6" s="63">
        <f t="shared" si="7"/>
        <v>30000</v>
      </c>
      <c r="CO6" s="64"/>
      <c r="CP6" s="64"/>
      <c r="CQ6" s="64"/>
      <c r="CR6" s="64"/>
      <c r="CS6" s="64"/>
      <c r="CT6" s="64"/>
      <c r="CU6" s="64"/>
      <c r="CV6" s="64"/>
      <c r="CW6" s="64"/>
      <c r="CX6" s="64"/>
      <c r="CY6" s="61" t="s">
        <v>103</v>
      </c>
      <c r="CZ6" s="64">
        <f>IF(CZ8="-",NA(),CZ8)</f>
        <v>110</v>
      </c>
      <c r="DA6" s="64">
        <f t="shared" ref="DA6:DI6" si="8">IF(DA8="-",NA(),DA8)</f>
        <v>109.5</v>
      </c>
      <c r="DB6" s="64">
        <f t="shared" si="8"/>
        <v>88.5</v>
      </c>
      <c r="DC6" s="64">
        <f t="shared" si="8"/>
        <v>77.5</v>
      </c>
      <c r="DD6" s="64">
        <f t="shared" si="8"/>
        <v>469.2</v>
      </c>
      <c r="DE6" s="64">
        <f t="shared" si="8"/>
        <v>283.7</v>
      </c>
      <c r="DF6" s="64">
        <f t="shared" si="8"/>
        <v>263.39999999999998</v>
      </c>
      <c r="DG6" s="64">
        <f t="shared" si="8"/>
        <v>178.3</v>
      </c>
      <c r="DH6" s="64">
        <f t="shared" si="8"/>
        <v>1310.7</v>
      </c>
      <c r="DI6" s="64">
        <f t="shared" si="8"/>
        <v>110.8</v>
      </c>
      <c r="DJ6" s="61" t="str">
        <f>IF(DJ8="-","",IF(DJ8="-","【-】","【"&amp;SUBSTITUTE(TEXT(DJ8,"#,##0.0"),"-","△")&amp;"】"))</f>
        <v>【183.4】</v>
      </c>
      <c r="DK6" s="64">
        <f>IF(DK8="-",NA(),DK8)</f>
        <v>52.9</v>
      </c>
      <c r="DL6" s="64">
        <f t="shared" ref="DL6:DT6" si="9">IF(DL8="-",NA(),DL8)</f>
        <v>48.6</v>
      </c>
      <c r="DM6" s="64">
        <f t="shared" si="9"/>
        <v>48.1</v>
      </c>
      <c r="DN6" s="64">
        <f t="shared" si="9"/>
        <v>50</v>
      </c>
      <c r="DO6" s="64">
        <f t="shared" si="9"/>
        <v>46.7</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2">
      <c r="A7" s="49" t="s">
        <v>104</v>
      </c>
      <c r="B7" s="60">
        <f t="shared" ref="B7:X7" si="10">B8</f>
        <v>2020</v>
      </c>
      <c r="C7" s="60">
        <f t="shared" si="10"/>
        <v>262021</v>
      </c>
      <c r="D7" s="60">
        <f t="shared" si="10"/>
        <v>47</v>
      </c>
      <c r="E7" s="60">
        <f t="shared" si="10"/>
        <v>14</v>
      </c>
      <c r="F7" s="60">
        <f t="shared" si="10"/>
        <v>0</v>
      </c>
      <c r="G7" s="60">
        <f t="shared" si="10"/>
        <v>6</v>
      </c>
      <c r="H7" s="60" t="str">
        <f t="shared" si="10"/>
        <v>京都府　舞鶴市</v>
      </c>
      <c r="I7" s="60" t="str">
        <f t="shared" si="10"/>
        <v>五条立体駐車場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17</v>
      </c>
      <c r="S7" s="62" t="str">
        <f t="shared" si="10"/>
        <v>商業施設</v>
      </c>
      <c r="T7" s="62" t="str">
        <f t="shared" si="10"/>
        <v>無</v>
      </c>
      <c r="U7" s="63">
        <f t="shared" si="10"/>
        <v>5293</v>
      </c>
      <c r="V7" s="63">
        <f t="shared" si="10"/>
        <v>210</v>
      </c>
      <c r="W7" s="63">
        <f t="shared" si="10"/>
        <v>200</v>
      </c>
      <c r="X7" s="62" t="str">
        <f t="shared" si="10"/>
        <v>利用料金制</v>
      </c>
      <c r="Y7" s="64">
        <f>Y8</f>
        <v>87.1</v>
      </c>
      <c r="Z7" s="64">
        <f t="shared" ref="Z7:AH7" si="11">Z8</f>
        <v>79.2</v>
      </c>
      <c r="AA7" s="64">
        <f t="shared" si="11"/>
        <v>82.7</v>
      </c>
      <c r="AB7" s="64">
        <f t="shared" si="11"/>
        <v>81.7</v>
      </c>
      <c r="AC7" s="64">
        <f t="shared" si="11"/>
        <v>42.3</v>
      </c>
      <c r="AD7" s="64">
        <f t="shared" si="11"/>
        <v>156</v>
      </c>
      <c r="AE7" s="64">
        <f t="shared" si="11"/>
        <v>218.3</v>
      </c>
      <c r="AF7" s="64">
        <f t="shared" si="11"/>
        <v>255.1</v>
      </c>
      <c r="AG7" s="64">
        <f t="shared" si="11"/>
        <v>225.1</v>
      </c>
      <c r="AH7" s="64">
        <f t="shared" si="11"/>
        <v>130.80000000000001</v>
      </c>
      <c r="AI7" s="61"/>
      <c r="AJ7" s="64">
        <f>AJ8</f>
        <v>100</v>
      </c>
      <c r="AK7" s="64">
        <f t="shared" ref="AK7:AS7" si="12">AK8</f>
        <v>0</v>
      </c>
      <c r="AL7" s="64">
        <f t="shared" si="12"/>
        <v>0</v>
      </c>
      <c r="AM7" s="64">
        <f t="shared" si="12"/>
        <v>0</v>
      </c>
      <c r="AN7" s="64">
        <f t="shared" si="12"/>
        <v>57.7</v>
      </c>
      <c r="AO7" s="64">
        <f t="shared" si="12"/>
        <v>5.6</v>
      </c>
      <c r="AP7" s="64">
        <f t="shared" si="12"/>
        <v>3.5</v>
      </c>
      <c r="AQ7" s="64">
        <f t="shared" si="12"/>
        <v>3.8</v>
      </c>
      <c r="AR7" s="64">
        <f t="shared" si="12"/>
        <v>3.2</v>
      </c>
      <c r="AS7" s="64">
        <f t="shared" si="12"/>
        <v>9.5</v>
      </c>
      <c r="AT7" s="61"/>
      <c r="AU7" s="65">
        <f>AU8</f>
        <v>10</v>
      </c>
      <c r="AV7" s="65">
        <f t="shared" ref="AV7:BD7" si="13">AV8</f>
        <v>0</v>
      </c>
      <c r="AW7" s="65">
        <f t="shared" si="13"/>
        <v>0</v>
      </c>
      <c r="AX7" s="65">
        <f t="shared" si="13"/>
        <v>0</v>
      </c>
      <c r="AY7" s="65">
        <f t="shared" si="13"/>
        <v>69</v>
      </c>
      <c r="AZ7" s="65">
        <f t="shared" si="13"/>
        <v>40</v>
      </c>
      <c r="BA7" s="65">
        <f t="shared" si="13"/>
        <v>28</v>
      </c>
      <c r="BB7" s="65">
        <f t="shared" si="13"/>
        <v>27</v>
      </c>
      <c r="BC7" s="65">
        <f t="shared" si="13"/>
        <v>14</v>
      </c>
      <c r="BD7" s="65">
        <f t="shared" si="13"/>
        <v>4426</v>
      </c>
      <c r="BE7" s="63"/>
      <c r="BF7" s="64">
        <f>BF8</f>
        <v>2.1</v>
      </c>
      <c r="BG7" s="64">
        <f t="shared" ref="BG7:BO7" si="14">BG8</f>
        <v>-7.5</v>
      </c>
      <c r="BH7" s="64">
        <f t="shared" si="14"/>
        <v>-2.8</v>
      </c>
      <c r="BI7" s="64">
        <f t="shared" si="14"/>
        <v>-2.6</v>
      </c>
      <c r="BJ7" s="64">
        <f t="shared" si="14"/>
        <v>66.599999999999994</v>
      </c>
      <c r="BK7" s="64">
        <f t="shared" si="14"/>
        <v>27.9</v>
      </c>
      <c r="BL7" s="64">
        <f t="shared" si="14"/>
        <v>30.9</v>
      </c>
      <c r="BM7" s="64">
        <f t="shared" si="14"/>
        <v>32.4</v>
      </c>
      <c r="BN7" s="64">
        <f t="shared" si="14"/>
        <v>13.1</v>
      </c>
      <c r="BO7" s="64">
        <f t="shared" si="14"/>
        <v>-0.7</v>
      </c>
      <c r="BP7" s="61"/>
      <c r="BQ7" s="65">
        <f>BQ8</f>
        <v>372</v>
      </c>
      <c r="BR7" s="65">
        <f t="shared" ref="BR7:BZ7" si="15">BR8</f>
        <v>-1512</v>
      </c>
      <c r="BS7" s="65">
        <f t="shared" si="15"/>
        <v>-597</v>
      </c>
      <c r="BT7" s="65">
        <f t="shared" si="15"/>
        <v>-514</v>
      </c>
      <c r="BU7" s="65">
        <f t="shared" si="15"/>
        <v>-2413</v>
      </c>
      <c r="BV7" s="65">
        <f t="shared" si="15"/>
        <v>19504</v>
      </c>
      <c r="BW7" s="65">
        <f t="shared" si="15"/>
        <v>18068</v>
      </c>
      <c r="BX7" s="65">
        <f t="shared" si="15"/>
        <v>25902</v>
      </c>
      <c r="BY7" s="65">
        <f t="shared" si="15"/>
        <v>23067</v>
      </c>
      <c r="BZ7" s="65">
        <f t="shared" si="15"/>
        <v>4197</v>
      </c>
      <c r="CA7" s="63"/>
      <c r="CB7" s="64" t="s">
        <v>105</v>
      </c>
      <c r="CC7" s="64" t="s">
        <v>105</v>
      </c>
      <c r="CD7" s="64" t="s">
        <v>105</v>
      </c>
      <c r="CE7" s="64" t="s">
        <v>105</v>
      </c>
      <c r="CF7" s="64" t="s">
        <v>105</v>
      </c>
      <c r="CG7" s="64" t="s">
        <v>105</v>
      </c>
      <c r="CH7" s="64" t="s">
        <v>105</v>
      </c>
      <c r="CI7" s="64" t="s">
        <v>105</v>
      </c>
      <c r="CJ7" s="64" t="s">
        <v>105</v>
      </c>
      <c r="CK7" s="64" t="s">
        <v>103</v>
      </c>
      <c r="CL7" s="61"/>
      <c r="CM7" s="63">
        <f>CM8</f>
        <v>89761</v>
      </c>
      <c r="CN7" s="63">
        <f>CN8</f>
        <v>30000</v>
      </c>
      <c r="CO7" s="64" t="s">
        <v>105</v>
      </c>
      <c r="CP7" s="64" t="s">
        <v>105</v>
      </c>
      <c r="CQ7" s="64" t="s">
        <v>105</v>
      </c>
      <c r="CR7" s="64" t="s">
        <v>105</v>
      </c>
      <c r="CS7" s="64" t="s">
        <v>105</v>
      </c>
      <c r="CT7" s="64" t="s">
        <v>105</v>
      </c>
      <c r="CU7" s="64" t="s">
        <v>105</v>
      </c>
      <c r="CV7" s="64" t="s">
        <v>105</v>
      </c>
      <c r="CW7" s="64" t="s">
        <v>105</v>
      </c>
      <c r="CX7" s="64" t="s">
        <v>103</v>
      </c>
      <c r="CY7" s="61"/>
      <c r="CZ7" s="64">
        <f>CZ8</f>
        <v>110</v>
      </c>
      <c r="DA7" s="64">
        <f t="shared" ref="DA7:DI7" si="16">DA8</f>
        <v>109.5</v>
      </c>
      <c r="DB7" s="64">
        <f t="shared" si="16"/>
        <v>88.5</v>
      </c>
      <c r="DC7" s="64">
        <f t="shared" si="16"/>
        <v>77.5</v>
      </c>
      <c r="DD7" s="64">
        <f t="shared" si="16"/>
        <v>469.2</v>
      </c>
      <c r="DE7" s="64">
        <f t="shared" si="16"/>
        <v>283.7</v>
      </c>
      <c r="DF7" s="64">
        <f t="shared" si="16"/>
        <v>263.39999999999998</v>
      </c>
      <c r="DG7" s="64">
        <f t="shared" si="16"/>
        <v>178.3</v>
      </c>
      <c r="DH7" s="64">
        <f t="shared" si="16"/>
        <v>1310.7</v>
      </c>
      <c r="DI7" s="64">
        <f t="shared" si="16"/>
        <v>110.8</v>
      </c>
      <c r="DJ7" s="61"/>
      <c r="DK7" s="64">
        <f>DK8</f>
        <v>52.9</v>
      </c>
      <c r="DL7" s="64">
        <f t="shared" ref="DL7:DT7" si="17">DL8</f>
        <v>48.6</v>
      </c>
      <c r="DM7" s="64">
        <f t="shared" si="17"/>
        <v>48.1</v>
      </c>
      <c r="DN7" s="64">
        <f t="shared" si="17"/>
        <v>50</v>
      </c>
      <c r="DO7" s="64">
        <f t="shared" si="17"/>
        <v>46.7</v>
      </c>
      <c r="DP7" s="64">
        <f t="shared" si="17"/>
        <v>135.6</v>
      </c>
      <c r="DQ7" s="64">
        <f t="shared" si="17"/>
        <v>134.5</v>
      </c>
      <c r="DR7" s="64">
        <f t="shared" si="17"/>
        <v>134.9</v>
      </c>
      <c r="DS7" s="64">
        <f t="shared" si="17"/>
        <v>129.9</v>
      </c>
      <c r="DT7" s="64">
        <f t="shared" si="17"/>
        <v>105.7</v>
      </c>
      <c r="DU7" s="61"/>
    </row>
    <row r="8" spans="1:125" s="66" customFormat="1" x14ac:dyDescent="0.2">
      <c r="A8" s="49"/>
      <c r="B8" s="67">
        <v>2020</v>
      </c>
      <c r="C8" s="67">
        <v>262021</v>
      </c>
      <c r="D8" s="67">
        <v>47</v>
      </c>
      <c r="E8" s="67">
        <v>14</v>
      </c>
      <c r="F8" s="67">
        <v>0</v>
      </c>
      <c r="G8" s="67">
        <v>6</v>
      </c>
      <c r="H8" s="67" t="s">
        <v>106</v>
      </c>
      <c r="I8" s="67" t="s">
        <v>107</v>
      </c>
      <c r="J8" s="67" t="s">
        <v>108</v>
      </c>
      <c r="K8" s="67" t="s">
        <v>109</v>
      </c>
      <c r="L8" s="67" t="s">
        <v>110</v>
      </c>
      <c r="M8" s="67" t="s">
        <v>111</v>
      </c>
      <c r="N8" s="67" t="s">
        <v>112</v>
      </c>
      <c r="O8" s="68" t="s">
        <v>113</v>
      </c>
      <c r="P8" s="69" t="s">
        <v>114</v>
      </c>
      <c r="Q8" s="69" t="s">
        <v>115</v>
      </c>
      <c r="R8" s="70">
        <v>17</v>
      </c>
      <c r="S8" s="69" t="s">
        <v>116</v>
      </c>
      <c r="T8" s="69" t="s">
        <v>117</v>
      </c>
      <c r="U8" s="70">
        <v>5293</v>
      </c>
      <c r="V8" s="70">
        <v>210</v>
      </c>
      <c r="W8" s="70">
        <v>200</v>
      </c>
      <c r="X8" s="69" t="s">
        <v>118</v>
      </c>
      <c r="Y8" s="71">
        <v>87.1</v>
      </c>
      <c r="Z8" s="71">
        <v>79.2</v>
      </c>
      <c r="AA8" s="71">
        <v>82.7</v>
      </c>
      <c r="AB8" s="71">
        <v>81.7</v>
      </c>
      <c r="AC8" s="71">
        <v>42.3</v>
      </c>
      <c r="AD8" s="71">
        <v>156</v>
      </c>
      <c r="AE8" s="71">
        <v>218.3</v>
      </c>
      <c r="AF8" s="71">
        <v>255.1</v>
      </c>
      <c r="AG8" s="71">
        <v>225.1</v>
      </c>
      <c r="AH8" s="71">
        <v>130.80000000000001</v>
      </c>
      <c r="AI8" s="68">
        <v>630.70000000000005</v>
      </c>
      <c r="AJ8" s="71">
        <v>100</v>
      </c>
      <c r="AK8" s="71">
        <v>0</v>
      </c>
      <c r="AL8" s="71">
        <v>0</v>
      </c>
      <c r="AM8" s="71">
        <v>0</v>
      </c>
      <c r="AN8" s="71">
        <v>57.7</v>
      </c>
      <c r="AO8" s="71">
        <v>5.6</v>
      </c>
      <c r="AP8" s="71">
        <v>3.5</v>
      </c>
      <c r="AQ8" s="71">
        <v>3.8</v>
      </c>
      <c r="AR8" s="71">
        <v>3.2</v>
      </c>
      <c r="AS8" s="71">
        <v>9.5</v>
      </c>
      <c r="AT8" s="68">
        <v>8.6</v>
      </c>
      <c r="AU8" s="72">
        <v>10</v>
      </c>
      <c r="AV8" s="72">
        <v>0</v>
      </c>
      <c r="AW8" s="72">
        <v>0</v>
      </c>
      <c r="AX8" s="72">
        <v>0</v>
      </c>
      <c r="AY8" s="72">
        <v>69</v>
      </c>
      <c r="AZ8" s="72">
        <v>40</v>
      </c>
      <c r="BA8" s="72">
        <v>28</v>
      </c>
      <c r="BB8" s="72">
        <v>27</v>
      </c>
      <c r="BC8" s="72">
        <v>14</v>
      </c>
      <c r="BD8" s="72">
        <v>4426</v>
      </c>
      <c r="BE8" s="72">
        <v>2345</v>
      </c>
      <c r="BF8" s="71">
        <v>2.1</v>
      </c>
      <c r="BG8" s="71">
        <v>-7.5</v>
      </c>
      <c r="BH8" s="71">
        <v>-2.8</v>
      </c>
      <c r="BI8" s="71">
        <v>-2.6</v>
      </c>
      <c r="BJ8" s="71">
        <v>66.599999999999994</v>
      </c>
      <c r="BK8" s="71">
        <v>27.9</v>
      </c>
      <c r="BL8" s="71">
        <v>30.9</v>
      </c>
      <c r="BM8" s="71">
        <v>32.4</v>
      </c>
      <c r="BN8" s="71">
        <v>13.1</v>
      </c>
      <c r="BO8" s="71">
        <v>-0.7</v>
      </c>
      <c r="BP8" s="68">
        <v>-65.900000000000006</v>
      </c>
      <c r="BQ8" s="72">
        <v>372</v>
      </c>
      <c r="BR8" s="72">
        <v>-1512</v>
      </c>
      <c r="BS8" s="72">
        <v>-597</v>
      </c>
      <c r="BT8" s="73">
        <v>-514</v>
      </c>
      <c r="BU8" s="73">
        <v>-2413</v>
      </c>
      <c r="BV8" s="72">
        <v>19504</v>
      </c>
      <c r="BW8" s="72">
        <v>18068</v>
      </c>
      <c r="BX8" s="72">
        <v>25902</v>
      </c>
      <c r="BY8" s="72">
        <v>23067</v>
      </c>
      <c r="BZ8" s="72">
        <v>4197</v>
      </c>
      <c r="CA8" s="70">
        <v>3932</v>
      </c>
      <c r="CB8" s="71" t="s">
        <v>110</v>
      </c>
      <c r="CC8" s="71" t="s">
        <v>110</v>
      </c>
      <c r="CD8" s="71" t="s">
        <v>110</v>
      </c>
      <c r="CE8" s="71" t="s">
        <v>110</v>
      </c>
      <c r="CF8" s="71" t="s">
        <v>110</v>
      </c>
      <c r="CG8" s="71" t="s">
        <v>110</v>
      </c>
      <c r="CH8" s="71" t="s">
        <v>110</v>
      </c>
      <c r="CI8" s="71" t="s">
        <v>110</v>
      </c>
      <c r="CJ8" s="71" t="s">
        <v>110</v>
      </c>
      <c r="CK8" s="71" t="s">
        <v>110</v>
      </c>
      <c r="CL8" s="68" t="s">
        <v>110</v>
      </c>
      <c r="CM8" s="70">
        <v>89761</v>
      </c>
      <c r="CN8" s="70">
        <v>30000</v>
      </c>
      <c r="CO8" s="71" t="s">
        <v>110</v>
      </c>
      <c r="CP8" s="71" t="s">
        <v>110</v>
      </c>
      <c r="CQ8" s="71" t="s">
        <v>110</v>
      </c>
      <c r="CR8" s="71" t="s">
        <v>110</v>
      </c>
      <c r="CS8" s="71" t="s">
        <v>110</v>
      </c>
      <c r="CT8" s="71" t="s">
        <v>110</v>
      </c>
      <c r="CU8" s="71" t="s">
        <v>110</v>
      </c>
      <c r="CV8" s="71" t="s">
        <v>110</v>
      </c>
      <c r="CW8" s="71" t="s">
        <v>110</v>
      </c>
      <c r="CX8" s="71" t="s">
        <v>110</v>
      </c>
      <c r="CY8" s="68" t="s">
        <v>110</v>
      </c>
      <c r="CZ8" s="71">
        <v>110</v>
      </c>
      <c r="DA8" s="71">
        <v>109.5</v>
      </c>
      <c r="DB8" s="71">
        <v>88.5</v>
      </c>
      <c r="DC8" s="71">
        <v>77.5</v>
      </c>
      <c r="DD8" s="71">
        <v>469.2</v>
      </c>
      <c r="DE8" s="71">
        <v>283.7</v>
      </c>
      <c r="DF8" s="71">
        <v>263.39999999999998</v>
      </c>
      <c r="DG8" s="71">
        <v>178.3</v>
      </c>
      <c r="DH8" s="71">
        <v>1310.7</v>
      </c>
      <c r="DI8" s="71">
        <v>110.8</v>
      </c>
      <c r="DJ8" s="68">
        <v>183.4</v>
      </c>
      <c r="DK8" s="71">
        <v>52.9</v>
      </c>
      <c r="DL8" s="71">
        <v>48.6</v>
      </c>
      <c r="DM8" s="71">
        <v>48.1</v>
      </c>
      <c r="DN8" s="71">
        <v>50</v>
      </c>
      <c r="DO8" s="71">
        <v>46.7</v>
      </c>
      <c r="DP8" s="71">
        <v>135.6</v>
      </c>
      <c r="DQ8" s="71">
        <v>134.5</v>
      </c>
      <c r="DR8" s="71">
        <v>134.9</v>
      </c>
      <c r="DS8" s="71">
        <v>129.9</v>
      </c>
      <c r="DT8" s="71">
        <v>105.7</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2022-01-14T08:23:43Z</cp:lastPrinted>
  <dcterms:created xsi:type="dcterms:W3CDTF">2021-12-17T06:04:41Z</dcterms:created>
  <dcterms:modified xsi:type="dcterms:W3CDTF">2022-02-09T04:49:17Z</dcterms:modified>
  <cp:category/>
</cp:coreProperties>
</file>