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2(R4)\12公営企業決算統計\01 通知・決算・資料\03 その他照会（経営比較分析含む）\0111【京都府自治振興課】公営企業に係る「経営比較分析表」（令和３年度決算）の分析等について\05最終\"/>
    </mc:Choice>
  </mc:AlternateContent>
  <xr:revisionPtr revIDLastSave="0" documentId="13_ncr:1_{FC6FEAA8-1582-4993-86C8-EDEF2EB93E2B}" xr6:coauthVersionLast="36" xr6:coauthVersionMax="36" xr10:uidLastSave="{00000000-0000-0000-0000-000000000000}"/>
  <workbookProtection workbookAlgorithmName="SHA-512" workbookHashValue="Ztcg3hKvJ49JzujgW/bx3i/u1P+fFx8EibgKUxcGB0Bk7+hUFINhl64iiDIy6lbTpWwrUFbEUeb4wfhloKLaPQ==" workbookSaltValue="ncjhZoqo49UJbYeuLxPlAQ==" workbookSpinCount="100000" lockStructure="1"/>
  <bookViews>
    <workbookView xWindow="0" yWindow="0" windowWidth="23040" windowHeight="897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AD10" i="4" s="1"/>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E85" i="4"/>
  <c r="BB10" i="4"/>
  <c r="AT10" i="4"/>
  <c r="AL10" i="4"/>
  <c r="W10" i="4"/>
  <c r="P10" i="4"/>
  <c r="B10" i="4"/>
  <c r="AT8" i="4"/>
  <c r="W8" i="4"/>
  <c r="B8" i="4"/>
  <c r="B6" i="4"/>
</calcChain>
</file>

<file path=xl/sharedStrings.xml><?xml version="1.0" encoding="utf-8"?>
<sst xmlns="http://schemas.openxmlformats.org/spreadsheetml/2006/main" count="271" uniqueCount="118">
  <si>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</si>
  <si>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</si>
  <si>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</si>
  <si>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</si>
  <si>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</si>
  <si>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</si>
  <si>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</si>
  <si>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</si>
  <si>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</si>
  <si>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</si>
  <si>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</si>
  <si>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</si>
  <si>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</si>
  <si>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</si>
  <si>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</si>
  <si>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</si>
  <si>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</si>
  <si>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</si>
  <si>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</si>
  <si>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</si>
  <si>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</si>
  <si>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</si>
  <si>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</si>
  <si>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</si>
  <si>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</si>
  <si>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</si>
  <si>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</si>
  <si>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</si>
  <si>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</si>
  <si>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</si>
  <si>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</si>
  <si>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</si>
  <si>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</si>
  <si>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</si>
  <si>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</si>
  <si>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</si>
  <si>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</si>
  <si>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</si>
  <si>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</si>
  <si>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</si>
  <si>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</si>
  <si>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</si>
  <si>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</si>
  <si>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</si>
  <si>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</si>
  <si>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</si>
  <si>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</si>
  <si>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</si>
  <si>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</si>
  <si>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</si>
  <si>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</si>
  <si>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</si>
  <si>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</si>
  <si>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</si>
  <si>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</si>
  <si>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</si>
  <si>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</si>
  <si>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</si>
  <si>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</si>
  <si>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</si>
  <si>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</si>
  <si>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</si>
  <si>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</si>
  <si>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</si>
  <si>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</si>
  <si>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</si>
  <si>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</si>
  <si>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</si>
  <si>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</si>
  <si>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</si>
  <si>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</si>
  <si>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</si>
  <si>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</si>
  <si>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</si>
  <si>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</si>
  <si>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</si>
  <si>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</si>
  <si>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</si>
  <si>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</si>
  <si>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</si>
  <si>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</si>
  <si>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</si>
  <si>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</si>
  <si>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</si>
  <si>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</si>
  <si>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</si>
  <si>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</si>
  <si>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</si>
  <si>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</si>
  <si>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</si>
  <si>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</si>
  <si>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</si>
  <si>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</si>
  <si>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</si>
  <si>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</si>
  <si>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</si>
  <si>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</si>
  <si>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</si>
  <si>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</si>
  <si>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</si>
  <si>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</si>
  <si>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</si>
  <si>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</si>
  <si>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</si>
  <si>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</si>
  <si>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</si>
  <si>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</si>
  <si>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</si>
  <si>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</si>
  <si>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</si>
  <si>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</si>
  <si>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</si>
  <si>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</si>
  <si>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</si>
  <si>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</si>
  <si>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本市の下水道事業で集合処理による事業は概成しており、今後は、合併処理浄化槽事業により水洗化を推進することとしています。
　しかしながら、人口減少等により、使用料収入は減少傾向にあり、大変厳しい経営状況にあることから、令和2年度から10カ年の中期経営計画である経営戦略を基本に、状況の変化にも対応しつつ、経費の節減を図り、安定的に持続可能な経営に努めます。</t>
    <rPh sb="1" eb="3">
      <t>ホンシ</t>
    </rPh>
    <rPh sb="4" eb="7">
      <t>ゲスイドウ</t>
    </rPh>
    <rPh sb="7" eb="9">
      <t>ジギョウ</t>
    </rPh>
    <rPh sb="10" eb="12">
      <t>シュウゴウ</t>
    </rPh>
    <rPh sb="12" eb="14">
      <t>ショリ</t>
    </rPh>
    <rPh sb="17" eb="19">
      <t>ジギョウ</t>
    </rPh>
    <rPh sb="20" eb="22">
      <t>ガイセイ</t>
    </rPh>
    <rPh sb="27" eb="29">
      <t>コンゴ</t>
    </rPh>
    <rPh sb="43" eb="46">
      <t>スイセンカ</t>
    </rPh>
    <rPh sb="47" eb="49">
      <t>スイシン</t>
    </rPh>
    <phoneticPr fontId="4"/>
  </si>
  <si>
    <t>　法適用後４年しか経過しておらず、①有形固定資産減価償却率は低い状況です。</t>
    <phoneticPr fontId="4"/>
  </si>
  <si>
    <t>　本市の下水道は、各事業（公共下水、特定環境保全公共下水、農業集落排水、漁業集落排水、合併処理浄化槽）を一体的に経営しており、経費の一部は按分等により算定して経営比較分析表を算出しています。また、平成30年度に地方公営企業法を適用しており、それ以前の数値は比較対象としていません。
　合併処理浄化槽事業（特定地域生活排水処理）については、集合処理区域以外の地区で事業を実施していますが、⑥汚水処理原価は前年度と比べ微増で、全国平均等と比べて高い状況にあります。⑦施設利用率は微減、⑧水洗化率は微増しましたが、どちらも類似団体平均を下回っています。⑤経費回収率は、前年同程度となったものの、40％に満たず、一般会計からの繰入により、①経常収支比率は100％を若干超えている状況です。
　　</t>
    <rPh sb="211" eb="213">
      <t>ゼンコク</t>
    </rPh>
    <rPh sb="213" eb="215">
      <t>ヘイキン</t>
    </rPh>
    <rPh sb="215" eb="216">
      <t>トウ</t>
    </rPh>
    <rPh sb="237" eb="239">
      <t>ビゲン</t>
    </rPh>
    <rPh sb="265" eb="267">
      <t>シタマワ</t>
    </rPh>
    <rPh sb="281" eb="283">
      <t>ゼンネン</t>
    </rPh>
    <rPh sb="283" eb="286">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</si>
</sst>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05-47A7-BAE4-C401F24D73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C05-47A7-BAE4-C401F24D73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44.28</c:v>
                </c:pt>
                <c:pt idx="2">
                  <c:v>45.79</c:v>
                </c:pt>
                <c:pt idx="3">
                  <c:v>46.3</c:v>
                </c:pt>
                <c:pt idx="4">
                  <c:v>44.35</c:v>
                </c:pt>
              </c:numCache>
            </c:numRef>
          </c:val>
          <c:extLst>
            <c:ext xmlns:c16="http://schemas.microsoft.com/office/drawing/2014/chart" uri="{C3380CC4-5D6E-409C-BE32-E72D297353CC}">
              <c16:uniqueId val="{00000000-E5F7-448F-87AE-4DC4A83CB6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54.93</c:v>
                </c:pt>
                <c:pt idx="2">
                  <c:v>55.96</c:v>
                </c:pt>
                <c:pt idx="3">
                  <c:v>58.19</c:v>
                </c:pt>
                <c:pt idx="4">
                  <c:v>56.52</c:v>
                </c:pt>
              </c:numCache>
            </c:numRef>
          </c:val>
          <c:smooth val="0"/>
          <c:extLst>
            <c:ext xmlns:c16="http://schemas.microsoft.com/office/drawing/2014/chart" uri="{C3380CC4-5D6E-409C-BE32-E72D297353CC}">
              <c16:uniqueId val="{00000001-E5F7-448F-87AE-4DC4A83CB6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62.98</c:v>
                </c:pt>
                <c:pt idx="2">
                  <c:v>65.44</c:v>
                </c:pt>
                <c:pt idx="3">
                  <c:v>65.64</c:v>
                </c:pt>
                <c:pt idx="4">
                  <c:v>68.180000000000007</c:v>
                </c:pt>
              </c:numCache>
            </c:numRef>
          </c:val>
          <c:extLst>
            <c:ext xmlns:c16="http://schemas.microsoft.com/office/drawing/2014/chart" uri="{C3380CC4-5D6E-409C-BE32-E72D297353CC}">
              <c16:uniqueId val="{00000000-0816-4E58-BD16-A402310A46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65.569999999999993</c:v>
                </c:pt>
                <c:pt idx="2">
                  <c:v>60.12</c:v>
                </c:pt>
                <c:pt idx="3">
                  <c:v>87.8</c:v>
                </c:pt>
                <c:pt idx="4">
                  <c:v>88.43</c:v>
                </c:pt>
              </c:numCache>
            </c:numRef>
          </c:val>
          <c:smooth val="0"/>
          <c:extLst>
            <c:ext xmlns:c16="http://schemas.microsoft.com/office/drawing/2014/chart" uri="{C3380CC4-5D6E-409C-BE32-E72D297353CC}">
              <c16:uniqueId val="{00000001-0816-4E58-BD16-A402310A46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100.49</c:v>
                </c:pt>
                <c:pt idx="2">
                  <c:v>110.64</c:v>
                </c:pt>
                <c:pt idx="3">
                  <c:v>110.15</c:v>
                </c:pt>
                <c:pt idx="4">
                  <c:v>109.92</c:v>
                </c:pt>
              </c:numCache>
            </c:numRef>
          </c:val>
          <c:extLst>
            <c:ext xmlns:c16="http://schemas.microsoft.com/office/drawing/2014/chart" uri="{C3380CC4-5D6E-409C-BE32-E72D297353CC}">
              <c16:uniqueId val="{00000000-4872-43BC-AA4D-B83E58DFB7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90.02</c:v>
                </c:pt>
                <c:pt idx="2">
                  <c:v>93.76</c:v>
                </c:pt>
                <c:pt idx="3">
                  <c:v>99.03</c:v>
                </c:pt>
                <c:pt idx="4">
                  <c:v>100.41</c:v>
                </c:pt>
              </c:numCache>
            </c:numRef>
          </c:val>
          <c:smooth val="0"/>
          <c:extLst>
            <c:ext xmlns:c16="http://schemas.microsoft.com/office/drawing/2014/chart" uri="{C3380CC4-5D6E-409C-BE32-E72D297353CC}">
              <c16:uniqueId val="{00000001-4872-43BC-AA4D-B83E58DFB7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4.12</c:v>
                </c:pt>
                <c:pt idx="2">
                  <c:v>8.06</c:v>
                </c:pt>
                <c:pt idx="3">
                  <c:v>11.84</c:v>
                </c:pt>
                <c:pt idx="4">
                  <c:v>15.75</c:v>
                </c:pt>
              </c:numCache>
            </c:numRef>
          </c:val>
          <c:extLst>
            <c:ext xmlns:c16="http://schemas.microsoft.com/office/drawing/2014/chart" uri="{C3380CC4-5D6E-409C-BE32-E72D297353CC}">
              <c16:uniqueId val="{00000000-F6D2-47A1-B1DC-1D802F1E10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16.41</c:v>
                </c:pt>
                <c:pt idx="2">
                  <c:v>16.63</c:v>
                </c:pt>
                <c:pt idx="3">
                  <c:v>15.74</c:v>
                </c:pt>
                <c:pt idx="4">
                  <c:v>21.02</c:v>
                </c:pt>
              </c:numCache>
            </c:numRef>
          </c:val>
          <c:smooth val="0"/>
          <c:extLst>
            <c:ext xmlns:c16="http://schemas.microsoft.com/office/drawing/2014/chart" uri="{C3380CC4-5D6E-409C-BE32-E72D297353CC}">
              <c16:uniqueId val="{00000001-F6D2-47A1-B1DC-1D802F1E10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3B-4271-B90B-7050702F26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23B-4271-B90B-7050702F26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154.41999999999999</c:v>
                </c:pt>
                <c:pt idx="2">
                  <c:v>102.25</c:v>
                </c:pt>
                <c:pt idx="3">
                  <c:v>53.74</c:v>
                </c:pt>
                <c:pt idx="4">
                  <c:v>15.3</c:v>
                </c:pt>
              </c:numCache>
            </c:numRef>
          </c:val>
          <c:extLst>
            <c:ext xmlns:c16="http://schemas.microsoft.com/office/drawing/2014/chart" uri="{C3380CC4-5D6E-409C-BE32-E72D297353CC}">
              <c16:uniqueId val="{00000000-CD10-4011-BC29-6949197BCB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221.28</c:v>
                </c:pt>
                <c:pt idx="2">
                  <c:v>173.09</c:v>
                </c:pt>
                <c:pt idx="3">
                  <c:v>74.239999999999995</c:v>
                </c:pt>
                <c:pt idx="4">
                  <c:v>83.92</c:v>
                </c:pt>
              </c:numCache>
            </c:numRef>
          </c:val>
          <c:smooth val="0"/>
          <c:extLst>
            <c:ext xmlns:c16="http://schemas.microsoft.com/office/drawing/2014/chart" uri="{C3380CC4-5D6E-409C-BE32-E72D297353CC}">
              <c16:uniqueId val="{00000001-CD10-4011-BC29-6949197BCB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102.12</c:v>
                </c:pt>
                <c:pt idx="2">
                  <c:v>188.09</c:v>
                </c:pt>
                <c:pt idx="3">
                  <c:v>226.52</c:v>
                </c:pt>
                <c:pt idx="4">
                  <c:v>323.67</c:v>
                </c:pt>
              </c:numCache>
            </c:numRef>
          </c:val>
          <c:extLst>
            <c:ext xmlns:c16="http://schemas.microsoft.com/office/drawing/2014/chart" uri="{C3380CC4-5D6E-409C-BE32-E72D297353CC}">
              <c16:uniqueId val="{00000000-E701-4505-8145-CEF142B50C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113.42</c:v>
                </c:pt>
                <c:pt idx="2">
                  <c:v>117.39</c:v>
                </c:pt>
                <c:pt idx="3">
                  <c:v>100.47</c:v>
                </c:pt>
                <c:pt idx="4">
                  <c:v>122.71</c:v>
                </c:pt>
              </c:numCache>
            </c:numRef>
          </c:val>
          <c:smooth val="0"/>
          <c:extLst>
            <c:ext xmlns:c16="http://schemas.microsoft.com/office/drawing/2014/chart" uri="{C3380CC4-5D6E-409C-BE32-E72D297353CC}">
              <c16:uniqueId val="{00000001-E701-4505-8145-CEF142B50C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285.75</c:v>
                </c:pt>
                <c:pt idx="2">
                  <c:v>749.75</c:v>
                </c:pt>
                <c:pt idx="3">
                  <c:v>678.16</c:v>
                </c:pt>
                <c:pt idx="4">
                  <c:v>692.86</c:v>
                </c:pt>
              </c:numCache>
            </c:numRef>
          </c:val>
          <c:extLst>
            <c:ext xmlns:c16="http://schemas.microsoft.com/office/drawing/2014/chart" uri="{C3380CC4-5D6E-409C-BE32-E72D297353CC}">
              <c16:uniqueId val="{00000000-B600-46F6-A0B5-86BFCF2D76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386.46</c:v>
                </c:pt>
                <c:pt idx="2">
                  <c:v>421.25</c:v>
                </c:pt>
                <c:pt idx="3">
                  <c:v>294.27</c:v>
                </c:pt>
                <c:pt idx="4">
                  <c:v>294.08999999999997</c:v>
                </c:pt>
              </c:numCache>
            </c:numRef>
          </c:val>
          <c:smooth val="0"/>
          <c:extLst>
            <c:ext xmlns:c16="http://schemas.microsoft.com/office/drawing/2014/chart" uri="{C3380CC4-5D6E-409C-BE32-E72D297353CC}">
              <c16:uniqueId val="{00000001-B600-46F6-A0B5-86BFCF2D76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33.270000000000003</c:v>
                </c:pt>
                <c:pt idx="2">
                  <c:v>36.08</c:v>
                </c:pt>
                <c:pt idx="3">
                  <c:v>38.42</c:v>
                </c:pt>
                <c:pt idx="4">
                  <c:v>38.200000000000003</c:v>
                </c:pt>
              </c:numCache>
            </c:numRef>
          </c:val>
          <c:extLst>
            <c:ext xmlns:c16="http://schemas.microsoft.com/office/drawing/2014/chart" uri="{C3380CC4-5D6E-409C-BE32-E72D297353CC}">
              <c16:uniqueId val="{00000000-78EF-438B-A9D5-C8121CC6EC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55.85</c:v>
                </c:pt>
                <c:pt idx="2">
                  <c:v>53.23</c:v>
                </c:pt>
                <c:pt idx="3">
                  <c:v>60.59</c:v>
                </c:pt>
                <c:pt idx="4">
                  <c:v>60</c:v>
                </c:pt>
              </c:numCache>
            </c:numRef>
          </c:val>
          <c:smooth val="0"/>
          <c:extLst>
            <c:ext xmlns:c16="http://schemas.microsoft.com/office/drawing/2014/chart" uri="{C3380CC4-5D6E-409C-BE32-E72D297353CC}">
              <c16:uniqueId val="{00000001-78EF-438B-A9D5-C8121CC6EC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395.49</c:v>
                </c:pt>
                <c:pt idx="2">
                  <c:v>363.83</c:v>
                </c:pt>
                <c:pt idx="3">
                  <c:v>372.3</c:v>
                </c:pt>
                <c:pt idx="4">
                  <c:v>379.52</c:v>
                </c:pt>
              </c:numCache>
            </c:numRef>
          </c:val>
          <c:extLst>
            <c:ext xmlns:c16="http://schemas.microsoft.com/office/drawing/2014/chart" uri="{C3380CC4-5D6E-409C-BE32-E72D297353CC}">
              <c16:uniqueId val="{00000000-B283-4901-B40F-D7145A7629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287.91000000000003</c:v>
                </c:pt>
                <c:pt idx="2">
                  <c:v>283.3</c:v>
                </c:pt>
                <c:pt idx="3">
                  <c:v>280.23</c:v>
                </c:pt>
                <c:pt idx="4">
                  <c:v>282.70999999999998</c:v>
                </c:pt>
              </c:numCache>
            </c:numRef>
          </c:val>
          <c:smooth val="0"/>
          <c:extLst>
            <c:ext xmlns:c16="http://schemas.microsoft.com/office/drawing/2014/chart" uri="{C3380CC4-5D6E-409C-BE32-E72D297353CC}">
              <c16:uniqueId val="{00000001-B283-4901-B40F-D7145A7629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舞鶴市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79499</v>
      </c>
      <c r="AM8" s="42"/>
      <c r="AN8" s="42"/>
      <c r="AO8" s="42"/>
      <c r="AP8" s="42"/>
      <c r="AQ8" s="42"/>
      <c r="AR8" s="42"/>
      <c r="AS8" s="42"/>
      <c r="AT8" s="35">
        <f>データ!T6</f>
        <v>342.13</v>
      </c>
      <c r="AU8" s="35"/>
      <c r="AV8" s="35"/>
      <c r="AW8" s="35"/>
      <c r="AX8" s="35"/>
      <c r="AY8" s="35"/>
      <c r="AZ8" s="35"/>
      <c r="BA8" s="35"/>
      <c r="BB8" s="35">
        <f>データ!U6</f>
        <v>232.36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74.510000000000005</v>
      </c>
      <c r="J10" s="35"/>
      <c r="K10" s="35"/>
      <c r="L10" s="35"/>
      <c r="M10" s="35"/>
      <c r="N10" s="35"/>
      <c r="O10" s="35"/>
      <c r="P10" s="35">
        <f>データ!P6</f>
        <v>4.2300000000000004</v>
      </c>
      <c r="Q10" s="35"/>
      <c r="R10" s="35"/>
      <c r="S10" s="35"/>
      <c r="T10" s="35"/>
      <c r="U10" s="35"/>
      <c r="V10" s="35"/>
      <c r="W10" s="35">
        <f>データ!Q6</f>
        <v>100</v>
      </c>
      <c r="X10" s="35"/>
      <c r="Y10" s="35"/>
      <c r="Z10" s="35"/>
      <c r="AA10" s="35"/>
      <c r="AB10" s="35"/>
      <c r="AC10" s="35"/>
      <c r="AD10" s="42">
        <f>データ!R6</f>
        <v>3064</v>
      </c>
      <c r="AE10" s="42"/>
      <c r="AF10" s="42"/>
      <c r="AG10" s="42"/>
      <c r="AH10" s="42"/>
      <c r="AI10" s="42"/>
      <c r="AJ10" s="42"/>
      <c r="AK10" s="2"/>
      <c r="AL10" s="42">
        <f>データ!V6</f>
        <v>3319</v>
      </c>
      <c r="AM10" s="42"/>
      <c r="AN10" s="42"/>
      <c r="AO10" s="42"/>
      <c r="AP10" s="42"/>
      <c r="AQ10" s="42"/>
      <c r="AR10" s="42"/>
      <c r="AS10" s="42"/>
      <c r="AT10" s="35">
        <f>データ!W6</f>
        <v>0.38</v>
      </c>
      <c r="AU10" s="35"/>
      <c r="AV10" s="35"/>
      <c r="AW10" s="35"/>
      <c r="AX10" s="35"/>
      <c r="AY10" s="35"/>
      <c r="AZ10" s="35"/>
      <c r="BA10" s="35"/>
      <c r="BB10" s="35">
        <f>データ!X6</f>
        <v>8734.2099999999991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TKphKA8/gLRCg3dpNhvwGKkserLV+G+hqNoLCEIqsiLeY2FEewpCM66o2EIrL7aQcR5Ccrlw+njVXpHZYo1clg==" saltValue="gmOmvWmaZXf4X6+CHgXS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262021</v>
      </c>
      <c r="D6" s="19">
        <f t="shared" si="3"/>
        <v>46</v>
      </c>
      <c r="E6" s="19">
        <f t="shared" si="3"/>
        <v>18</v>
      </c>
      <c r="F6" s="19">
        <f t="shared" si="3"/>
        <v>0</v>
      </c>
      <c r="G6" s="19">
        <f t="shared" si="3"/>
        <v>0</v>
      </c>
      <c r="H6" s="19" t="str">
        <f t="shared" si="3"/>
        <v>京都府　舞鶴市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74.510000000000005</v>
      </c>
      <c r="P6" s="20">
        <f t="shared" si="3"/>
        <v>4.2300000000000004</v>
      </c>
      <c r="Q6" s="20">
        <f t="shared" si="3"/>
        <v>100</v>
      </c>
      <c r="R6" s="20">
        <f t="shared" si="3"/>
        <v>3064</v>
      </c>
      <c r="S6" s="20">
        <f t="shared" si="3"/>
        <v>79499</v>
      </c>
      <c r="T6" s="20">
        <f t="shared" si="3"/>
        <v>342.13</v>
      </c>
      <c r="U6" s="20">
        <f t="shared" si="3"/>
        <v>232.36</v>
      </c>
      <c r="V6" s="20">
        <f t="shared" si="3"/>
        <v>3319</v>
      </c>
      <c r="W6" s="20">
        <f t="shared" si="3"/>
        <v>0.38</v>
      </c>
      <c r="X6" s="20">
        <f t="shared" si="3"/>
        <v>8734.2099999999991</v>
      </c>
      <c r="Y6" s="21" t="str">
        <f>IF(Y7="",NA(),Y7)</f>
        <v>-</v>
      </c>
      <c r="Z6" s="21">
        <f t="shared" ref="Z6:AH6" si="4">IF(Z7="",NA(),Z7)</f>
        <v>100.49</v>
      </c>
      <c r="AA6" s="21">
        <f t="shared" si="4"/>
        <v>110.64</v>
      </c>
      <c r="AB6" s="21">
        <f t="shared" si="4"/>
        <v>110.15</v>
      </c>
      <c r="AC6" s="21">
        <f t="shared" si="4"/>
        <v>109.92</v>
      </c>
      <c r="AD6" s="21" t="str">
        <f t="shared" si="4"/>
        <v>-</v>
      </c>
      <c r="AE6" s="21">
        <f t="shared" si="4"/>
        <v>90.02</v>
      </c>
      <c r="AF6" s="21">
        <f t="shared" si="4"/>
        <v>93.76</v>
      </c>
      <c r="AG6" s="21">
        <f t="shared" si="4"/>
        <v>99.03</v>
      </c>
      <c r="AH6" s="21">
        <f t="shared" si="4"/>
        <v>100.41</v>
      </c>
      <c r="AI6" s="20" t="str">
        <f>IF(AI7="","",IF(AI7="-","【-】","【"&amp;SUBSTITUTE(TEXT(AI7,"#,##0.00"),"-","△")&amp;"】"))</f>
        <v>【98.81】</v>
      </c>
      <c r="AJ6" s="21" t="str">
        <f>IF(AJ7="",NA(),AJ7)</f>
        <v>-</v>
      </c>
      <c r="AK6" s="21">
        <f t="shared" ref="AK6:AS6" si="5">IF(AK7="",NA(),AK7)</f>
        <v>154.41999999999999</v>
      </c>
      <c r="AL6" s="21">
        <f t="shared" si="5"/>
        <v>102.25</v>
      </c>
      <c r="AM6" s="21">
        <f t="shared" si="5"/>
        <v>53.74</v>
      </c>
      <c r="AN6" s="21">
        <f t="shared" si="5"/>
        <v>15.3</v>
      </c>
      <c r="AO6" s="21" t="str">
        <f t="shared" si="5"/>
        <v>-</v>
      </c>
      <c r="AP6" s="21">
        <f t="shared" si="5"/>
        <v>221.28</v>
      </c>
      <c r="AQ6" s="21">
        <f t="shared" si="5"/>
        <v>173.09</v>
      </c>
      <c r="AR6" s="21">
        <f t="shared" si="5"/>
        <v>74.239999999999995</v>
      </c>
      <c r="AS6" s="21">
        <f t="shared" si="5"/>
        <v>83.92</v>
      </c>
      <c r="AT6" s="20" t="str">
        <f>IF(AT7="","",IF(AT7="-","【-】","【"&amp;SUBSTITUTE(TEXT(AT7,"#,##0.00"),"-","△")&amp;"】"))</f>
        <v>【102.81】</v>
      </c>
      <c r="AU6" s="21" t="str">
        <f>IF(AU7="",NA(),AU7)</f>
        <v>-</v>
      </c>
      <c r="AV6" s="21">
        <f t="shared" ref="AV6:BD6" si="6">IF(AV7="",NA(),AV7)</f>
        <v>102.12</v>
      </c>
      <c r="AW6" s="21">
        <f t="shared" si="6"/>
        <v>188.09</v>
      </c>
      <c r="AX6" s="21">
        <f t="shared" si="6"/>
        <v>226.52</v>
      </c>
      <c r="AY6" s="21">
        <f t="shared" si="6"/>
        <v>323.67</v>
      </c>
      <c r="AZ6" s="21" t="str">
        <f t="shared" si="6"/>
        <v>-</v>
      </c>
      <c r="BA6" s="21">
        <f t="shared" si="6"/>
        <v>113.42</v>
      </c>
      <c r="BB6" s="21">
        <f t="shared" si="6"/>
        <v>117.39</v>
      </c>
      <c r="BC6" s="21">
        <f t="shared" si="6"/>
        <v>100.47</v>
      </c>
      <c r="BD6" s="21">
        <f t="shared" si="6"/>
        <v>122.71</v>
      </c>
      <c r="BE6" s="20" t="str">
        <f>IF(BE7="","",IF(BE7="-","【-】","【"&amp;SUBSTITUTE(TEXT(BE7,"#,##0.00"),"-","△")&amp;"】"))</f>
        <v>【112.20】</v>
      </c>
      <c r="BF6" s="21" t="str">
        <f>IF(BF7="",NA(),BF7)</f>
        <v>-</v>
      </c>
      <c r="BG6" s="21">
        <f t="shared" ref="BG6:BO6" si="7">IF(BG7="",NA(),BG7)</f>
        <v>285.75</v>
      </c>
      <c r="BH6" s="21">
        <f t="shared" si="7"/>
        <v>749.75</v>
      </c>
      <c r="BI6" s="21">
        <f t="shared" si="7"/>
        <v>678.16</v>
      </c>
      <c r="BJ6" s="21">
        <f t="shared" si="7"/>
        <v>692.86</v>
      </c>
      <c r="BK6" s="21" t="str">
        <f t="shared" si="7"/>
        <v>-</v>
      </c>
      <c r="BL6" s="21">
        <f t="shared" si="7"/>
        <v>386.46</v>
      </c>
      <c r="BM6" s="21">
        <f t="shared" si="7"/>
        <v>421.25</v>
      </c>
      <c r="BN6" s="21">
        <f t="shared" si="7"/>
        <v>294.27</v>
      </c>
      <c r="BO6" s="21">
        <f t="shared" si="7"/>
        <v>294.08999999999997</v>
      </c>
      <c r="BP6" s="20" t="str">
        <f>IF(BP7="","",IF(BP7="-","【-】","【"&amp;SUBSTITUTE(TEXT(BP7,"#,##0.00"),"-","△")&amp;"】"))</f>
        <v>【310.14】</v>
      </c>
      <c r="BQ6" s="21" t="str">
        <f>IF(BQ7="",NA(),BQ7)</f>
        <v>-</v>
      </c>
      <c r="BR6" s="21">
        <f t="shared" ref="BR6:BZ6" si="8">IF(BR7="",NA(),BR7)</f>
        <v>33.270000000000003</v>
      </c>
      <c r="BS6" s="21">
        <f t="shared" si="8"/>
        <v>36.08</v>
      </c>
      <c r="BT6" s="21">
        <f t="shared" si="8"/>
        <v>38.42</v>
      </c>
      <c r="BU6" s="21">
        <f t="shared" si="8"/>
        <v>38.200000000000003</v>
      </c>
      <c r="BV6" s="21" t="str">
        <f t="shared" si="8"/>
        <v>-</v>
      </c>
      <c r="BW6" s="21">
        <f t="shared" si="8"/>
        <v>55.85</v>
      </c>
      <c r="BX6" s="21">
        <f t="shared" si="8"/>
        <v>53.23</v>
      </c>
      <c r="BY6" s="21">
        <f t="shared" si="8"/>
        <v>60.59</v>
      </c>
      <c r="BZ6" s="21">
        <f t="shared" si="8"/>
        <v>60</v>
      </c>
      <c r="CA6" s="20" t="str">
        <f>IF(CA7="","",IF(CA7="-","【-】","【"&amp;SUBSTITUTE(TEXT(CA7,"#,##0.00"),"-","△")&amp;"】"))</f>
        <v>【57.71】</v>
      </c>
      <c r="CB6" s="21" t="str">
        <f>IF(CB7="",NA(),CB7)</f>
        <v>-</v>
      </c>
      <c r="CC6" s="21">
        <f t="shared" ref="CC6:CK6" si="9">IF(CC7="",NA(),CC7)</f>
        <v>395.49</v>
      </c>
      <c r="CD6" s="21">
        <f t="shared" si="9"/>
        <v>363.83</v>
      </c>
      <c r="CE6" s="21">
        <f t="shared" si="9"/>
        <v>372.3</v>
      </c>
      <c r="CF6" s="21">
        <f t="shared" si="9"/>
        <v>379.52</v>
      </c>
      <c r="CG6" s="21" t="str">
        <f t="shared" si="9"/>
        <v>-</v>
      </c>
      <c r="CH6" s="21">
        <f t="shared" si="9"/>
        <v>287.91000000000003</v>
      </c>
      <c r="CI6" s="21">
        <f t="shared" si="9"/>
        <v>283.3</v>
      </c>
      <c r="CJ6" s="21">
        <f t="shared" si="9"/>
        <v>280.23</v>
      </c>
      <c r="CK6" s="21">
        <f t="shared" si="9"/>
        <v>282.70999999999998</v>
      </c>
      <c r="CL6" s="20" t="str">
        <f>IF(CL7="","",IF(CL7="-","【-】","【"&amp;SUBSTITUTE(TEXT(CL7,"#,##0.00"),"-","△")&amp;"】"))</f>
        <v>【286.17】</v>
      </c>
      <c r="CM6" s="21" t="str">
        <f>IF(CM7="",NA(),CM7)</f>
        <v>-</v>
      </c>
      <c r="CN6" s="21">
        <f t="shared" ref="CN6:CV6" si="10">IF(CN7="",NA(),CN7)</f>
        <v>44.28</v>
      </c>
      <c r="CO6" s="21">
        <f t="shared" si="10"/>
        <v>45.79</v>
      </c>
      <c r="CP6" s="21">
        <f t="shared" si="10"/>
        <v>46.3</v>
      </c>
      <c r="CQ6" s="21">
        <f t="shared" si="10"/>
        <v>44.35</v>
      </c>
      <c r="CR6" s="21" t="str">
        <f t="shared" si="10"/>
        <v>-</v>
      </c>
      <c r="CS6" s="21">
        <f t="shared" si="10"/>
        <v>54.93</v>
      </c>
      <c r="CT6" s="21">
        <f t="shared" si="10"/>
        <v>55.96</v>
      </c>
      <c r="CU6" s="21">
        <f t="shared" si="10"/>
        <v>58.19</v>
      </c>
      <c r="CV6" s="21">
        <f t="shared" si="10"/>
        <v>56.52</v>
      </c>
      <c r="CW6" s="20" t="str">
        <f>IF(CW7="","",IF(CW7="-","【-】","【"&amp;SUBSTITUTE(TEXT(CW7,"#,##0.00"),"-","△")&amp;"】"))</f>
        <v>【56.80】</v>
      </c>
      <c r="CX6" s="21" t="str">
        <f>IF(CX7="",NA(),CX7)</f>
        <v>-</v>
      </c>
      <c r="CY6" s="21">
        <f t="shared" ref="CY6:DG6" si="11">IF(CY7="",NA(),CY7)</f>
        <v>62.98</v>
      </c>
      <c r="CZ6" s="21">
        <f t="shared" si="11"/>
        <v>65.44</v>
      </c>
      <c r="DA6" s="21">
        <f t="shared" si="11"/>
        <v>65.64</v>
      </c>
      <c r="DB6" s="21">
        <f t="shared" si="11"/>
        <v>68.180000000000007</v>
      </c>
      <c r="DC6" s="21" t="str">
        <f t="shared" si="11"/>
        <v>-</v>
      </c>
      <c r="DD6" s="21">
        <f t="shared" si="11"/>
        <v>65.569999999999993</v>
      </c>
      <c r="DE6" s="21">
        <f t="shared" si="11"/>
        <v>60.12</v>
      </c>
      <c r="DF6" s="21">
        <f t="shared" si="11"/>
        <v>87.8</v>
      </c>
      <c r="DG6" s="21">
        <f t="shared" si="11"/>
        <v>88.43</v>
      </c>
      <c r="DH6" s="20" t="str">
        <f>IF(DH7="","",IF(DH7="-","【-】","【"&amp;SUBSTITUTE(TEXT(DH7,"#,##0.00"),"-","△")&amp;"】"))</f>
        <v>【83.38】</v>
      </c>
      <c r="DI6" s="21" t="str">
        <f>IF(DI7="",NA(),DI7)</f>
        <v>-</v>
      </c>
      <c r="DJ6" s="21">
        <f t="shared" ref="DJ6:DR6" si="12">IF(DJ7="",NA(),DJ7)</f>
        <v>4.12</v>
      </c>
      <c r="DK6" s="21">
        <f t="shared" si="12"/>
        <v>8.06</v>
      </c>
      <c r="DL6" s="21">
        <f t="shared" si="12"/>
        <v>11.84</v>
      </c>
      <c r="DM6" s="21">
        <f t="shared" si="12"/>
        <v>15.75</v>
      </c>
      <c r="DN6" s="21" t="str">
        <f t="shared" si="12"/>
        <v>-</v>
      </c>
      <c r="DO6" s="21">
        <f t="shared" si="12"/>
        <v>16.41</v>
      </c>
      <c r="DP6" s="21">
        <f t="shared" si="12"/>
        <v>16.63</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262021</v>
      </c>
      <c r="D7" s="23">
        <v>46</v>
      </c>
      <c r="E7" s="23">
        <v>18</v>
      </c>
      <c r="F7" s="23">
        <v>0</v>
      </c>
      <c r="G7" s="23">
        <v>0</v>
      </c>
      <c r="H7" s="23" t="s">
        <v>96</v>
      </c>
      <c r="I7" s="23" t="s">
        <v>97</v>
      </c>
      <c r="J7" s="23" t="s">
        <v>98</v>
      </c>
      <c r="K7" s="23" t="s">
        <v>99</v>
      </c>
      <c r="L7" s="23" t="s">
        <v>100</v>
      </c>
      <c r="M7" s="23" t="s">
        <v>101</v>
      </c>
      <c r="N7" s="24" t="s">
        <v>102</v>
      </c>
      <c r="O7" s="24">
        <v>74.510000000000005</v>
      </c>
      <c r="P7" s="24">
        <v>4.2300000000000004</v>
      </c>
      <c r="Q7" s="24">
        <v>100</v>
      </c>
      <c r="R7" s="24">
        <v>3064</v>
      </c>
      <c r="S7" s="24">
        <v>79499</v>
      </c>
      <c r="T7" s="24">
        <v>342.13</v>
      </c>
      <c r="U7" s="24">
        <v>232.36</v>
      </c>
      <c r="V7" s="24">
        <v>3319</v>
      </c>
      <c r="W7" s="24">
        <v>0.38</v>
      </c>
      <c r="X7" s="24">
        <v>8734.2099999999991</v>
      </c>
      <c r="Y7" s="24" t="s">
        <v>102</v>
      </c>
      <c r="Z7" s="24">
        <v>100.49</v>
      </c>
      <c r="AA7" s="24">
        <v>110.64</v>
      </c>
      <c r="AB7" s="24">
        <v>110.15</v>
      </c>
      <c r="AC7" s="24">
        <v>109.92</v>
      </c>
      <c r="AD7" s="24" t="s">
        <v>102</v>
      </c>
      <c r="AE7" s="24">
        <v>90.02</v>
      </c>
      <c r="AF7" s="24">
        <v>93.76</v>
      </c>
      <c r="AG7" s="24">
        <v>99.03</v>
      </c>
      <c r="AH7" s="24">
        <v>100.41</v>
      </c>
      <c r="AI7" s="24">
        <v>98.81</v>
      </c>
      <c r="AJ7" s="24" t="s">
        <v>102</v>
      </c>
      <c r="AK7" s="24">
        <v>154.41999999999999</v>
      </c>
      <c r="AL7" s="24">
        <v>102.25</v>
      </c>
      <c r="AM7" s="24">
        <v>53.74</v>
      </c>
      <c r="AN7" s="24">
        <v>15.3</v>
      </c>
      <c r="AO7" s="24" t="s">
        <v>102</v>
      </c>
      <c r="AP7" s="24">
        <v>221.28</v>
      </c>
      <c r="AQ7" s="24">
        <v>173.09</v>
      </c>
      <c r="AR7" s="24">
        <v>74.239999999999995</v>
      </c>
      <c r="AS7" s="24">
        <v>83.92</v>
      </c>
      <c r="AT7" s="24">
        <v>102.81</v>
      </c>
      <c r="AU7" s="24" t="s">
        <v>102</v>
      </c>
      <c r="AV7" s="24">
        <v>102.12</v>
      </c>
      <c r="AW7" s="24">
        <v>188.09</v>
      </c>
      <c r="AX7" s="24">
        <v>226.52</v>
      </c>
      <c r="AY7" s="24">
        <v>323.67</v>
      </c>
      <c r="AZ7" s="24" t="s">
        <v>102</v>
      </c>
      <c r="BA7" s="24">
        <v>113.42</v>
      </c>
      <c r="BB7" s="24">
        <v>117.39</v>
      </c>
      <c r="BC7" s="24">
        <v>100.47</v>
      </c>
      <c r="BD7" s="24">
        <v>122.71</v>
      </c>
      <c r="BE7" s="24">
        <v>112.2</v>
      </c>
      <c r="BF7" s="24" t="s">
        <v>102</v>
      </c>
      <c r="BG7" s="24">
        <v>285.75</v>
      </c>
      <c r="BH7" s="24">
        <v>749.75</v>
      </c>
      <c r="BI7" s="24">
        <v>678.16</v>
      </c>
      <c r="BJ7" s="24">
        <v>692.86</v>
      </c>
      <c r="BK7" s="24" t="s">
        <v>102</v>
      </c>
      <c r="BL7" s="24">
        <v>386.46</v>
      </c>
      <c r="BM7" s="24">
        <v>421.25</v>
      </c>
      <c r="BN7" s="24">
        <v>294.27</v>
      </c>
      <c r="BO7" s="24">
        <v>294.08999999999997</v>
      </c>
      <c r="BP7" s="24">
        <v>310.14</v>
      </c>
      <c r="BQ7" s="24" t="s">
        <v>102</v>
      </c>
      <c r="BR7" s="24">
        <v>33.270000000000003</v>
      </c>
      <c r="BS7" s="24">
        <v>36.08</v>
      </c>
      <c r="BT7" s="24">
        <v>38.42</v>
      </c>
      <c r="BU7" s="24">
        <v>38.200000000000003</v>
      </c>
      <c r="BV7" s="24" t="s">
        <v>102</v>
      </c>
      <c r="BW7" s="24">
        <v>55.85</v>
      </c>
      <c r="BX7" s="24">
        <v>53.23</v>
      </c>
      <c r="BY7" s="24">
        <v>60.59</v>
      </c>
      <c r="BZ7" s="24">
        <v>60</v>
      </c>
      <c r="CA7" s="24">
        <v>57.71</v>
      </c>
      <c r="CB7" s="24" t="s">
        <v>102</v>
      </c>
      <c r="CC7" s="24">
        <v>395.49</v>
      </c>
      <c r="CD7" s="24">
        <v>363.83</v>
      </c>
      <c r="CE7" s="24">
        <v>372.3</v>
      </c>
      <c r="CF7" s="24">
        <v>379.52</v>
      </c>
      <c r="CG7" s="24" t="s">
        <v>102</v>
      </c>
      <c r="CH7" s="24">
        <v>287.91000000000003</v>
      </c>
      <c r="CI7" s="24">
        <v>283.3</v>
      </c>
      <c r="CJ7" s="24">
        <v>280.23</v>
      </c>
      <c r="CK7" s="24">
        <v>282.70999999999998</v>
      </c>
      <c r="CL7" s="24">
        <v>286.17</v>
      </c>
      <c r="CM7" s="24" t="s">
        <v>102</v>
      </c>
      <c r="CN7" s="24">
        <v>44.28</v>
      </c>
      <c r="CO7" s="24">
        <v>45.79</v>
      </c>
      <c r="CP7" s="24">
        <v>46.3</v>
      </c>
      <c r="CQ7" s="24">
        <v>44.35</v>
      </c>
      <c r="CR7" s="24" t="s">
        <v>102</v>
      </c>
      <c r="CS7" s="24">
        <v>54.93</v>
      </c>
      <c r="CT7" s="24">
        <v>55.96</v>
      </c>
      <c r="CU7" s="24">
        <v>58.19</v>
      </c>
      <c r="CV7" s="24">
        <v>56.52</v>
      </c>
      <c r="CW7" s="24">
        <v>56.8</v>
      </c>
      <c r="CX7" s="24" t="s">
        <v>102</v>
      </c>
      <c r="CY7" s="24">
        <v>62.98</v>
      </c>
      <c r="CZ7" s="24">
        <v>65.44</v>
      </c>
      <c r="DA7" s="24">
        <v>65.64</v>
      </c>
      <c r="DB7" s="24">
        <v>68.180000000000007</v>
      </c>
      <c r="DC7" s="24" t="s">
        <v>102</v>
      </c>
      <c r="DD7" s="24">
        <v>65.569999999999993</v>
      </c>
      <c r="DE7" s="24">
        <v>60.12</v>
      </c>
      <c r="DF7" s="24">
        <v>87.8</v>
      </c>
      <c r="DG7" s="24">
        <v>88.43</v>
      </c>
      <c r="DH7" s="24">
        <v>83.38</v>
      </c>
      <c r="DI7" s="24" t="s">
        <v>102</v>
      </c>
      <c r="DJ7" s="24">
        <v>4.12</v>
      </c>
      <c r="DK7" s="24">
        <v>8.06</v>
      </c>
      <c r="DL7" s="24">
        <v>11.84</v>
      </c>
      <c r="DM7" s="24">
        <v>15.75</v>
      </c>
      <c r="DN7" s="24" t="s">
        <v>102</v>
      </c>
      <c r="DO7" s="24">
        <v>16.41</v>
      </c>
      <c r="DP7" s="24">
        <v>16.63</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dcterms:modified xsi:type="dcterms:W3CDTF">2023-02-28T06:05:43Z</dcterms:modified>
</cp:coreProperties>
</file>