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3提出\"/>
    </mc:Choice>
  </mc:AlternateContent>
  <xr:revisionPtr revIDLastSave="0" documentId="13_ncr:1_{C4AF6861-AC80-4722-B8C1-9BCC794C727F}" xr6:coauthVersionLast="36" xr6:coauthVersionMax="36" xr10:uidLastSave="{00000000-0000-0000-0000-000000000000}"/>
  <workbookProtection workbookAlgorithmName="SHA-512" workbookHashValue="hF9sl2JrN8CgR3DW7BXro3KRRGVCWtXKhwqDAcqpQQNeVEKo7eVv3/FjCB/C7c5qrppP3OfNtWYYweQZahyv5g==" workbookSaltValue="jouMOhlEcjlWiZF3A3tDa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<sst xmlns="http://schemas.openxmlformats.org/spreadsheetml/2006/main" count="231" uniqueCount="115">
  <si>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</si>
  <si>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</si>
  <si>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</si>
  <si>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</si>
  <si>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</si>
  <si>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</si>
  <si>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</si>
  <si>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</si>
  <si>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</si>
  <si>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</si>
  <si>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</si>
  <si>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</si>
  <si>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</si>
  <si>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</si>
  <si>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</si>
  <si>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</si>
  <si>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</si>
  <si>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</si>
  <si>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</si>
  <si>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</si>
  <si>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</si>
  <si>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</si>
  <si>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</si>
  <si>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</si>
  <si>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</si>
  <si>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</si>
  <si>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</si>
  <si>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</si>
  <si>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</si>
  <si>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</si>
  <si>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</si>
  <si>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</si>
  <si>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</si>
  <si>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</si>
  <si>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</si>
  <si>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</si>
  <si>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</si>
  <si>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</si>
  <si>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</si>
  <si>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</si>
  <si>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</si>
  <si>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</si>
  <si>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</si>
  <si>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</si>
  <si>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</si>
  <si>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</si>
  <si>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</si>
  <si>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</si>
  <si>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</si>
  <si>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</si>
  <si>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</si>
  <si>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</si>
  <si>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</si>
  <si>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</si>
  <si>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</si>
  <si>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</si>
  <si>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</si>
  <si>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</si>
  <si>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</si>
  <si>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</si>
  <si>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</si>
  <si>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</si>
  <si>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</si>
  <si>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</si>
  <si>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</si>
  <si>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</si>
  <si>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</si>
  <si>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</si>
  <si>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</si>
  <si>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</si>
  <si>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</si>
  <si>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</si>
  <si>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</si>
  <si>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</si>
  <si>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</si>
  <si>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</si>
  <si>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</si>
  <si>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</si>
  <si>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</si>
  <si>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</si>
  <si>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</si>
  <si>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</si>
  <si>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</si>
  <si>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</si>
  <si>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</si>
  <si>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</si>
  <si>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</si>
  <si>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</si>
  <si>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</si>
  <si>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</si>
  <si>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</si>
  <si>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</si>
  <si>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</si>
  <si>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</si>
  <si>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</si>
  <si>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</si>
  <si>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</si>
  <si>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</si>
  <si>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</si>
  <si>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</si>
  <si>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</si>
  <si>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</si>
  <si>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</si>
  <si>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</si>
  <si>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</si>
  <si>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</si>
  <si>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</si>
  <si>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</si>
  <si>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</si>
  <si>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</si>
  <si>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</si>
  <si>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</si>
  <si>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本市の農業集落排水は、事業完了後20数年が経過した処理区から、まだ10年程度経過の処理区まで様々ですが、一部の施設については、すでに更新事業を実施しています。
　また、人口減少等により、使用料収入は減少傾向にある一方で、市の職員、民間事業者の人材不足が新たな課題となりつつある中、老朽化による施設更新を継続して実施する必要があり、大変厳しい経営状況にあります。このため、令和2年度から11年度までの中期経営計画である経営戦略を策定し、施設の維持管理や更新を適切に実施していくための使用料改定を実施しております。
　今後は当計画の見直しを進めるとともに、WPPPの導入検討にも着手し、状況の変化への対応や経費の節減を図りつつ、持続可能で安定的な経営に努めます。</t>
    <rPh sb="1" eb="3">
      <t>ホンシ</t>
    </rPh>
    <phoneticPr fontId="4"/>
  </si>
  <si>
    <t>　本市の下水道は、各事業（公共下水、特定環境保全公共下水、農業集落排水、漁業集落排水、合併処理浄化槽）を一体的に経営しており、経費の一部は按分等により算定して経営比較分析表を算出しています。
　農業集落排水については、８処理区で事業を実施しており、整備事業は全て完了しています。⑥汚水処理原価は、人口減少等によって有収水量が減少し、動力費や委託料等、総費用は減少したものの、公費負担を除く汚水処理費は増加したため、前年度より18円/㎥以上増加しております。⑤経費回収率は、使用料収入の減少によって、前年度よりも5％以上減少しました。全国平均を上回る水準ですが、約64％程度となっているため、一般会計からの繰入によって、①経常収支比率は100％となっています。
　また、⑦施設利用率も低く減少傾向にあります。
　③流動比率は、次年度の企業債償還額が多額で、流動負債が多い中、前年度よりも流動資産（主に未収金）が増加したことから12％以上増加となり、全国平均と比べ低い状況で推移しています。
　④企業債残高対事業規模比率は、借入額が償還額を下回っており、年々比率が減少している状況です。経営戦略において、企業債残高を年々減少させる計画としておりますが、全国平均と比べ高い水準にあります。</t>
    <rPh sb="124" eb="126">
      <t>セイビ</t>
    </rPh>
    <rPh sb="126" eb="128">
      <t>ジギョウ</t>
    </rPh>
    <rPh sb="166" eb="168">
      <t>ドウリョク</t>
    </rPh>
    <rPh sb="168" eb="169">
      <t>ヒ</t>
    </rPh>
    <rPh sb="175" eb="178">
      <t>ソウヒヨウ</t>
    </rPh>
    <rPh sb="179" eb="181">
      <t>ゲンショウ</t>
    </rPh>
    <rPh sb="187" eb="189">
      <t>コウヒ</t>
    </rPh>
    <rPh sb="189" eb="191">
      <t>フタン</t>
    </rPh>
    <rPh sb="192" eb="193">
      <t>ノゾ</t>
    </rPh>
    <rPh sb="194" eb="196">
      <t>オスイ</t>
    </rPh>
    <rPh sb="196" eb="198">
      <t>ショリ</t>
    </rPh>
    <rPh sb="198" eb="199">
      <t>ヒ</t>
    </rPh>
    <rPh sb="200" eb="202">
      <t>ゾウカ</t>
    </rPh>
    <rPh sb="236" eb="239">
      <t>シヨウリョウ</t>
    </rPh>
    <rPh sb="239" eb="241">
      <t>シュウニュウ</t>
    </rPh>
    <rPh sb="242" eb="244">
      <t>ゲンショウ</t>
    </rPh>
    <rPh sb="249" eb="252">
      <t>ゼンネンド</t>
    </rPh>
    <rPh sb="257" eb="259">
      <t>イジョウ</t>
    </rPh>
    <rPh sb="259" eb="261">
      <t>ゲンショウ</t>
    </rPh>
    <rPh sb="274" eb="276">
      <t>スイジュン</t>
    </rPh>
    <rPh sb="280" eb="281">
      <t>ヤク</t>
    </rPh>
    <rPh sb="284" eb="286">
      <t>テイド</t>
    </rPh>
    <rPh sb="399" eb="402">
      <t>ミシュウキン</t>
    </rPh>
    <rPh sb="404" eb="406">
      <t>ゾウカ</t>
    </rPh>
    <rPh sb="417" eb="419">
      <t>ゾウカ</t>
    </rPh>
    <rPh sb="435" eb="437">
      <t>スイイ</t>
    </rPh>
    <phoneticPr fontId="4"/>
  </si>
  <si>
    <t>　本市は平成30年度に地方公営企業法適用して以来、全国平均と比較しても①有形固定資産減価償却率は低い状況です。
　また、管渠については、法定耐用年数50年を超過したものが無いことから、②管渠老朽化率、③管渠改善化率は0%となっています。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</si>
</sst>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F4-4248-8D49-20F8C82289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12F4-4248-8D49-20F8C82289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57.83</c:v>
                </c:pt>
                <c:pt idx="1">
                  <c:v>57.23</c:v>
                </c:pt>
                <c:pt idx="2">
                  <c:v>54.6</c:v>
                </c:pt>
                <c:pt idx="3">
                  <c:v>52.09</c:v>
                </c:pt>
                <c:pt idx="4">
                  <c:v>52.09</c:v>
                </c:pt>
              </c:numCache>
            </c:numRef>
          </c:val>
          <c:extLst>
            <c:ext xmlns:c16="http://schemas.microsoft.com/office/drawing/2014/chart" uri="{C3380CC4-5D6E-409C-BE32-E72D297353CC}">
              <c16:uniqueId val="{00000000-8D43-4F74-9E11-37B4F67ABF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D43-4F74-9E11-37B4F67ABF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80.64</c:v>
                </c:pt>
                <c:pt idx="1">
                  <c:v>81.77</c:v>
                </c:pt>
                <c:pt idx="2">
                  <c:v>82.42</c:v>
                </c:pt>
                <c:pt idx="3">
                  <c:v>77.91</c:v>
                </c:pt>
                <c:pt idx="4">
                  <c:v>88.75</c:v>
                </c:pt>
              </c:numCache>
            </c:numRef>
          </c:val>
          <c:extLst>
            <c:ext xmlns:c16="http://schemas.microsoft.com/office/drawing/2014/chart" uri="{C3380CC4-5D6E-409C-BE32-E72D297353CC}">
              <c16:uniqueId val="{00000000-F0A5-49F8-A926-2C70D90046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0A5-49F8-A926-2C70D90046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116.38</c:v>
                </c:pt>
                <c:pt idx="1">
                  <c:v>118.62</c:v>
                </c:pt>
                <c:pt idx="2">
                  <c:v>118.86</c:v>
                </c:pt>
                <c:pt idx="3">
                  <c:v>100.02</c:v>
                </c:pt>
                <c:pt idx="4">
                  <c:v>100</c:v>
                </c:pt>
              </c:numCache>
            </c:numRef>
          </c:val>
          <c:extLst>
            <c:ext xmlns:c16="http://schemas.microsoft.com/office/drawing/2014/chart" uri="{C3380CC4-5D6E-409C-BE32-E72D297353CC}">
              <c16:uniqueId val="{00000000-F138-43FD-B4DE-96964B3158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F138-43FD-B4DE-96964B3158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9.5500000000000007</c:v>
                </c:pt>
                <c:pt idx="1">
                  <c:v>13.04</c:v>
                </c:pt>
                <c:pt idx="2">
                  <c:v>16.32</c:v>
                </c:pt>
                <c:pt idx="3">
                  <c:v>19.54</c:v>
                </c:pt>
                <c:pt idx="4">
                  <c:v>22.07</c:v>
                </c:pt>
              </c:numCache>
            </c:numRef>
          </c:val>
          <c:extLst>
            <c:ext xmlns:c16="http://schemas.microsoft.com/office/drawing/2014/chart" uri="{C3380CC4-5D6E-409C-BE32-E72D297353CC}">
              <c16:uniqueId val="{00000000-BA9A-4F6F-A7A0-96F81D9746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BA9A-4F6F-A7A0-96F81D9746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3A-4F7A-9BE2-ABA0C3E74C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D03A-4F7A-9BE2-ABA0C3E74C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1910.87</c:v>
                </c:pt>
                <c:pt idx="1">
                  <c:v>1646.18</c:v>
                </c:pt>
                <c:pt idx="2">
                  <c:v>1575.67</c:v>
                </c:pt>
                <c:pt idx="3">
                  <c:v>1603.29</c:v>
                </c:pt>
                <c:pt idx="4">
                  <c:v>1472.08</c:v>
                </c:pt>
              </c:numCache>
            </c:numRef>
          </c:val>
          <c:extLst>
            <c:ext xmlns:c16="http://schemas.microsoft.com/office/drawing/2014/chart" uri="{C3380CC4-5D6E-409C-BE32-E72D297353CC}">
              <c16:uniqueId val="{00000000-6FEE-4385-98D8-FA5572200C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6FEE-4385-98D8-FA5572200C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18.420000000000002</c:v>
                </c:pt>
                <c:pt idx="1">
                  <c:v>37.69</c:v>
                </c:pt>
                <c:pt idx="2">
                  <c:v>58.87</c:v>
                </c:pt>
                <c:pt idx="3">
                  <c:v>9.86</c:v>
                </c:pt>
                <c:pt idx="4">
                  <c:v>22.16</c:v>
                </c:pt>
              </c:numCache>
            </c:numRef>
          </c:val>
          <c:extLst>
            <c:ext xmlns:c16="http://schemas.microsoft.com/office/drawing/2014/chart" uri="{C3380CC4-5D6E-409C-BE32-E72D297353CC}">
              <c16:uniqueId val="{00000000-A390-4E80-9B6F-F2A30AD367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A390-4E80-9B6F-F2A30AD367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4345.25</c:v>
                </c:pt>
                <c:pt idx="1">
                  <c:v>3788.97</c:v>
                </c:pt>
                <c:pt idx="2">
                  <c:v>3787.53</c:v>
                </c:pt>
                <c:pt idx="3">
                  <c:v>3572.53</c:v>
                </c:pt>
                <c:pt idx="4">
                  <c:v>3474.01</c:v>
                </c:pt>
              </c:numCache>
            </c:numRef>
          </c:val>
          <c:extLst>
            <c:ext xmlns:c16="http://schemas.microsoft.com/office/drawing/2014/chart" uri="{C3380CC4-5D6E-409C-BE32-E72D297353CC}">
              <c16:uniqueId val="{00000000-6023-4121-9E4B-83E68CA2CF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6023-4121-9E4B-83E68CA2CF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38.619999999999997</c:v>
                </c:pt>
                <c:pt idx="1">
                  <c:v>78.489999999999995</c:v>
                </c:pt>
                <c:pt idx="2">
                  <c:v>68.41</c:v>
                </c:pt>
                <c:pt idx="3">
                  <c:v>69.83</c:v>
                </c:pt>
                <c:pt idx="4">
                  <c:v>64.09</c:v>
                </c:pt>
              </c:numCache>
            </c:numRef>
          </c:val>
          <c:extLst>
            <c:ext xmlns:c16="http://schemas.microsoft.com/office/drawing/2014/chart" uri="{C3380CC4-5D6E-409C-BE32-E72D297353CC}">
              <c16:uniqueId val="{00000000-018E-48C9-99DC-9609C376FE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18E-48C9-99DC-9609C376FE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347.6</c:v>
                </c:pt>
                <c:pt idx="1">
                  <c:v>186.22</c:v>
                </c:pt>
                <c:pt idx="2">
                  <c:v>216.94</c:v>
                </c:pt>
                <c:pt idx="3">
                  <c:v>212.48</c:v>
                </c:pt>
                <c:pt idx="4">
                  <c:v>230.99</c:v>
                </c:pt>
              </c:numCache>
            </c:numRef>
          </c:val>
          <c:extLst>
            <c:ext xmlns:c16="http://schemas.microsoft.com/office/drawing/2014/chart" uri="{C3380CC4-5D6E-409C-BE32-E72D297353CC}">
              <c16:uniqueId val="{00000000-12A8-4CF7-8909-140F66091C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2A8-4CF7-8909-140F66091C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28" zoomScale="80" zoomScaleNormal="8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舞鶴市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76732</v>
      </c>
      <c r="AM8" s="41"/>
      <c r="AN8" s="41"/>
      <c r="AO8" s="41"/>
      <c r="AP8" s="41"/>
      <c r="AQ8" s="41"/>
      <c r="AR8" s="41"/>
      <c r="AS8" s="41"/>
      <c r="AT8" s="34">
        <f>データ!T6</f>
        <v>342.13</v>
      </c>
      <c r="AU8" s="34"/>
      <c r="AV8" s="34"/>
      <c r="AW8" s="34"/>
      <c r="AX8" s="34"/>
      <c r="AY8" s="34"/>
      <c r="AZ8" s="34"/>
      <c r="BA8" s="34"/>
      <c r="BB8" s="34">
        <f>データ!U6</f>
        <v>224.28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57.49</v>
      </c>
      <c r="J10" s="34"/>
      <c r="K10" s="34"/>
      <c r="L10" s="34"/>
      <c r="M10" s="34"/>
      <c r="N10" s="34"/>
      <c r="O10" s="34"/>
      <c r="P10" s="34">
        <f>データ!P6</f>
        <v>2.2599999999999998</v>
      </c>
      <c r="Q10" s="34"/>
      <c r="R10" s="34"/>
      <c r="S10" s="34"/>
      <c r="T10" s="34"/>
      <c r="U10" s="34"/>
      <c r="V10" s="34"/>
      <c r="W10" s="34">
        <f>データ!Q6</f>
        <v>91.5</v>
      </c>
      <c r="X10" s="34"/>
      <c r="Y10" s="34"/>
      <c r="Z10" s="34"/>
      <c r="AA10" s="34"/>
      <c r="AB10" s="34"/>
      <c r="AC10" s="34"/>
      <c r="AD10" s="41">
        <f>データ!R6</f>
        <v>3064</v>
      </c>
      <c r="AE10" s="41"/>
      <c r="AF10" s="41"/>
      <c r="AG10" s="41"/>
      <c r="AH10" s="41"/>
      <c r="AI10" s="41"/>
      <c r="AJ10" s="41"/>
      <c r="AK10" s="2"/>
      <c r="AL10" s="41">
        <f>データ!V6</f>
        <v>1716</v>
      </c>
      <c r="AM10" s="41"/>
      <c r="AN10" s="41"/>
      <c r="AO10" s="41"/>
      <c r="AP10" s="41"/>
      <c r="AQ10" s="41"/>
      <c r="AR10" s="41"/>
      <c r="AS10" s="41"/>
      <c r="AT10" s="34">
        <f>データ!W6</f>
        <v>1.1499999999999999</v>
      </c>
      <c r="AU10" s="34"/>
      <c r="AV10" s="34"/>
      <c r="AW10" s="34"/>
      <c r="AX10" s="34"/>
      <c r="AY10" s="34"/>
      <c r="AZ10" s="34"/>
      <c r="BA10" s="34"/>
      <c r="BB10" s="34">
        <f>データ!X6</f>
        <v>1492.17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Gz0OHvHLarWzj93Zwtm8L4Lfm1cwBm3Sd76xCe5CXrNsFVfwO+sWd7KYRKFVqCv9O2vxqD1iByEG7tl70iVaoA==" saltValue="skkEVkcwoEPO+fV0sH/O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262021</v>
      </c>
      <c r="D6" s="19">
        <f t="shared" si="3"/>
        <v>46</v>
      </c>
      <c r="E6" s="19">
        <f t="shared" si="3"/>
        <v>17</v>
      </c>
      <c r="F6" s="19">
        <f t="shared" si="3"/>
        <v>5</v>
      </c>
      <c r="G6" s="19">
        <f t="shared" si="3"/>
        <v>0</v>
      </c>
      <c r="H6" s="19" t="str">
        <f t="shared" si="3"/>
        <v>京都府　舞鶴市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57.49</v>
      </c>
      <c r="P6" s="20">
        <f t="shared" si="3"/>
        <v>2.2599999999999998</v>
      </c>
      <c r="Q6" s="20">
        <f t="shared" si="3"/>
        <v>91.5</v>
      </c>
      <c r="R6" s="20">
        <f t="shared" si="3"/>
        <v>3064</v>
      </c>
      <c r="S6" s="20">
        <f t="shared" si="3"/>
        <v>76732</v>
      </c>
      <c r="T6" s="20">
        <f t="shared" si="3"/>
        <v>342.13</v>
      </c>
      <c r="U6" s="20">
        <f t="shared" si="3"/>
        <v>224.28</v>
      </c>
      <c r="V6" s="20">
        <f t="shared" si="3"/>
        <v>1716</v>
      </c>
      <c r="W6" s="20">
        <f t="shared" si="3"/>
        <v>1.1499999999999999</v>
      </c>
      <c r="X6" s="20">
        <f t="shared" si="3"/>
        <v>1492.17</v>
      </c>
      <c r="Y6" s="21">
        <f>IF(Y7="",NA(),Y7)</f>
        <v>116.38</v>
      </c>
      <c r="Z6" s="21">
        <f t="shared" ref="Z6:AH6" si="4">IF(Z7="",NA(),Z7)</f>
        <v>118.62</v>
      </c>
      <c r="AA6" s="21">
        <f t="shared" si="4"/>
        <v>118.86</v>
      </c>
      <c r="AB6" s="21">
        <f t="shared" si="4"/>
        <v>100.02</v>
      </c>
      <c r="AC6" s="21">
        <f t="shared" si="4"/>
        <v>100</v>
      </c>
      <c r="AD6" s="21">
        <f t="shared" si="4"/>
        <v>103.6</v>
      </c>
      <c r="AE6" s="21">
        <f t="shared" si="4"/>
        <v>106.37</v>
      </c>
      <c r="AF6" s="21">
        <f t="shared" si="4"/>
        <v>106.07</v>
      </c>
      <c r="AG6" s="21">
        <f t="shared" si="4"/>
        <v>105.5</v>
      </c>
      <c r="AH6" s="21">
        <f t="shared" si="4"/>
        <v>106.35</v>
      </c>
      <c r="AI6" s="20" t="str">
        <f>IF(AI7="","",IF(AI7="-","【-】","【"&amp;SUBSTITUTE(TEXT(AI7,"#,##0.00"),"-","△")&amp;"】"))</f>
        <v>【104.44】</v>
      </c>
      <c r="AJ6" s="21">
        <f>IF(AJ7="",NA(),AJ7)</f>
        <v>1910.87</v>
      </c>
      <c r="AK6" s="21">
        <f t="shared" ref="AK6:AS6" si="5">IF(AK7="",NA(),AK7)</f>
        <v>1646.18</v>
      </c>
      <c r="AL6" s="21">
        <f t="shared" si="5"/>
        <v>1575.67</v>
      </c>
      <c r="AM6" s="21">
        <f t="shared" si="5"/>
        <v>1603.29</v>
      </c>
      <c r="AN6" s="21">
        <f t="shared" si="5"/>
        <v>1472.08</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18.420000000000002</v>
      </c>
      <c r="AV6" s="21">
        <f t="shared" ref="AV6:BD6" si="6">IF(AV7="",NA(),AV7)</f>
        <v>37.69</v>
      </c>
      <c r="AW6" s="21">
        <f t="shared" si="6"/>
        <v>58.87</v>
      </c>
      <c r="AX6" s="21">
        <f t="shared" si="6"/>
        <v>9.86</v>
      </c>
      <c r="AY6" s="21">
        <f t="shared" si="6"/>
        <v>22.16</v>
      </c>
      <c r="AZ6" s="21">
        <f t="shared" si="6"/>
        <v>26.99</v>
      </c>
      <c r="BA6" s="21">
        <f t="shared" si="6"/>
        <v>29.13</v>
      </c>
      <c r="BB6" s="21">
        <f t="shared" si="6"/>
        <v>35.69</v>
      </c>
      <c r="BC6" s="21">
        <f t="shared" si="6"/>
        <v>38.4</v>
      </c>
      <c r="BD6" s="21">
        <f t="shared" si="6"/>
        <v>44.04</v>
      </c>
      <c r="BE6" s="20" t="str">
        <f>IF(BE7="","",IF(BE7="-","【-】","【"&amp;SUBSTITUTE(TEXT(BE7,"#,##0.00"),"-","△")&amp;"】"))</f>
        <v>【42.02】</v>
      </c>
      <c r="BF6" s="21">
        <f>IF(BF7="",NA(),BF7)</f>
        <v>4345.25</v>
      </c>
      <c r="BG6" s="21">
        <f t="shared" ref="BG6:BO6" si="7">IF(BG7="",NA(),BG7)</f>
        <v>3788.97</v>
      </c>
      <c r="BH6" s="21">
        <f t="shared" si="7"/>
        <v>3787.53</v>
      </c>
      <c r="BI6" s="21">
        <f t="shared" si="7"/>
        <v>3572.53</v>
      </c>
      <c r="BJ6" s="21">
        <f t="shared" si="7"/>
        <v>3474.01</v>
      </c>
      <c r="BK6" s="21">
        <f t="shared" si="7"/>
        <v>826.83</v>
      </c>
      <c r="BL6" s="21">
        <f t="shared" si="7"/>
        <v>867.83</v>
      </c>
      <c r="BM6" s="21">
        <f t="shared" si="7"/>
        <v>791.76</v>
      </c>
      <c r="BN6" s="21">
        <f t="shared" si="7"/>
        <v>900.82</v>
      </c>
      <c r="BO6" s="21">
        <f t="shared" si="7"/>
        <v>839.21</v>
      </c>
      <c r="BP6" s="20" t="str">
        <f>IF(BP7="","",IF(BP7="-","【-】","【"&amp;SUBSTITUTE(TEXT(BP7,"#,##0.00"),"-","△")&amp;"】"))</f>
        <v>【785.10】</v>
      </c>
      <c r="BQ6" s="21">
        <f>IF(BQ7="",NA(),BQ7)</f>
        <v>38.619999999999997</v>
      </c>
      <c r="BR6" s="21">
        <f t="shared" ref="BR6:BZ6" si="8">IF(BR7="",NA(),BR7)</f>
        <v>78.489999999999995</v>
      </c>
      <c r="BS6" s="21">
        <f t="shared" si="8"/>
        <v>68.41</v>
      </c>
      <c r="BT6" s="21">
        <f t="shared" si="8"/>
        <v>69.83</v>
      </c>
      <c r="BU6" s="21">
        <f t="shared" si="8"/>
        <v>64.09</v>
      </c>
      <c r="BV6" s="21">
        <f t="shared" si="8"/>
        <v>57.31</v>
      </c>
      <c r="BW6" s="21">
        <f t="shared" si="8"/>
        <v>57.08</v>
      </c>
      <c r="BX6" s="21">
        <f t="shared" si="8"/>
        <v>56.26</v>
      </c>
      <c r="BY6" s="21">
        <f t="shared" si="8"/>
        <v>52.94</v>
      </c>
      <c r="BZ6" s="21">
        <f t="shared" si="8"/>
        <v>52.05</v>
      </c>
      <c r="CA6" s="20" t="str">
        <f>IF(CA7="","",IF(CA7="-","【-】","【"&amp;SUBSTITUTE(TEXT(CA7,"#,##0.00"),"-","△")&amp;"】"))</f>
        <v>【56.93】</v>
      </c>
      <c r="CB6" s="21">
        <f>IF(CB7="",NA(),CB7)</f>
        <v>347.6</v>
      </c>
      <c r="CC6" s="21">
        <f t="shared" ref="CC6:CK6" si="9">IF(CC7="",NA(),CC7)</f>
        <v>186.22</v>
      </c>
      <c r="CD6" s="21">
        <f t="shared" si="9"/>
        <v>216.94</v>
      </c>
      <c r="CE6" s="21">
        <f t="shared" si="9"/>
        <v>212.48</v>
      </c>
      <c r="CF6" s="21">
        <f t="shared" si="9"/>
        <v>230.99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57.83</v>
      </c>
      <c r="CN6" s="21">
        <f t="shared" ref="CN6:CV6" si="10">IF(CN7="",NA(),CN7)</f>
        <v>57.23</v>
      </c>
      <c r="CO6" s="21">
        <f t="shared" si="10"/>
        <v>54.6</v>
      </c>
      <c r="CP6" s="21">
        <f t="shared" si="10"/>
        <v>52.09</v>
      </c>
      <c r="CQ6" s="21">
        <f t="shared" si="10"/>
        <v>52.09</v>
      </c>
      <c r="CR6" s="21">
        <f t="shared" si="10"/>
        <v>50.14</v>
      </c>
      <c r="CS6" s="21">
        <f t="shared" si="10"/>
        <v>54.83</v>
      </c>
      <c r="CT6" s="21">
        <f t="shared" si="10"/>
        <v>66.53</v>
      </c>
      <c r="CU6" s="21">
        <f t="shared" si="10"/>
        <v>52.35</v>
      </c>
      <c r="CV6" s="21">
        <f t="shared" si="10"/>
        <v>46.25</v>
      </c>
      <c r="CW6" s="20" t="str">
        <f>IF(CW7="","",IF(CW7="-","【-】","【"&amp;SUBSTITUTE(TEXT(CW7,"#,##0.00"),"-","△")&amp;"】"))</f>
        <v>【49.87】</v>
      </c>
      <c r="CX6" s="21">
        <f>IF(CX7="",NA(),CX7)</f>
        <v>80.64</v>
      </c>
      <c r="CY6" s="21">
        <f t="shared" ref="CY6:DG6" si="11">IF(CY7="",NA(),CY7)</f>
        <v>81.77</v>
      </c>
      <c r="CZ6" s="21">
        <f t="shared" si="11"/>
        <v>82.42</v>
      </c>
      <c r="DA6" s="21">
        <f t="shared" si="11"/>
        <v>77.91</v>
      </c>
      <c r="DB6" s="21">
        <f t="shared" si="11"/>
        <v>88.75</v>
      </c>
      <c r="DC6" s="21">
        <f t="shared" si="11"/>
        <v>84.98</v>
      </c>
      <c r="DD6" s="21">
        <f t="shared" si="11"/>
        <v>84.7</v>
      </c>
      <c r="DE6" s="21">
        <f t="shared" si="11"/>
        <v>84.67</v>
      </c>
      <c r="DF6" s="21">
        <f t="shared" si="11"/>
        <v>84.39</v>
      </c>
      <c r="DG6" s="21">
        <f t="shared" si="11"/>
        <v>83.96</v>
      </c>
      <c r="DH6" s="20" t="str">
        <f>IF(DH7="","",IF(DH7="-","【-】","【"&amp;SUBSTITUTE(TEXT(DH7,"#,##0.00"),"-","△")&amp;"】"))</f>
        <v>【87.54】</v>
      </c>
      <c r="DI6" s="21">
        <f>IF(DI7="",NA(),DI7)</f>
        <v>9.5500000000000007</v>
      </c>
      <c r="DJ6" s="21">
        <f t="shared" ref="DJ6:DR6" si="12">IF(DJ7="",NA(),DJ7)</f>
        <v>13.04</v>
      </c>
      <c r="DK6" s="21">
        <f t="shared" si="12"/>
        <v>16.32</v>
      </c>
      <c r="DL6" s="21">
        <f t="shared" si="12"/>
        <v>19.54</v>
      </c>
      <c r="DM6" s="21">
        <f t="shared" si="12"/>
        <v>22.07</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262021</v>
      </c>
      <c r="D7" s="23">
        <v>46</v>
      </c>
      <c r="E7" s="23">
        <v>17</v>
      </c>
      <c r="F7" s="23">
        <v>5</v>
      </c>
      <c r="G7" s="23">
        <v>0</v>
      </c>
      <c r="H7" s="23" t="s">
        <v>95</v>
      </c>
      <c r="I7" s="23" t="s">
        <v>96</v>
      </c>
      <c r="J7" s="23" t="s">
        <v>97</v>
      </c>
      <c r="K7" s="23" t="s">
        <v>98</v>
      </c>
      <c r="L7" s="23" t="s">
        <v>99</v>
      </c>
      <c r="M7" s="23" t="s">
        <v>100</v>
      </c>
      <c r="N7" s="24" t="s">
        <v>101</v>
      </c>
      <c r="O7" s="24">
        <v>57.49</v>
      </c>
      <c r="P7" s="24">
        <v>2.2599999999999998</v>
      </c>
      <c r="Q7" s="24">
        <v>91.5</v>
      </c>
      <c r="R7" s="24">
        <v>3064</v>
      </c>
      <c r="S7" s="24">
        <v>76732</v>
      </c>
      <c r="T7" s="24">
        <v>342.13</v>
      </c>
      <c r="U7" s="24">
        <v>224.28</v>
      </c>
      <c r="V7" s="24">
        <v>1716</v>
      </c>
      <c r="W7" s="24">
        <v>1.1499999999999999</v>
      </c>
      <c r="X7" s="24">
        <v>1492.17</v>
      </c>
      <c r="Y7" s="24">
        <v>116.38</v>
      </c>
      <c r="Z7" s="24">
        <v>118.62</v>
      </c>
      <c r="AA7" s="24">
        <v>118.86</v>
      </c>
      <c r="AB7" s="24">
        <v>100.02</v>
      </c>
      <c r="AC7" s="24">
        <v>100</v>
      </c>
      <c r="AD7" s="24">
        <v>103.6</v>
      </c>
      <c r="AE7" s="24">
        <v>106.37</v>
      </c>
      <c r="AF7" s="24">
        <v>106.07</v>
      </c>
      <c r="AG7" s="24">
        <v>105.5</v>
      </c>
      <c r="AH7" s="24">
        <v>106.35</v>
      </c>
      <c r="AI7" s="24">
        <v>104.44</v>
      </c>
      <c r="AJ7" s="24">
        <v>1910.87</v>
      </c>
      <c r="AK7" s="24">
        <v>1646.18</v>
      </c>
      <c r="AL7" s="24">
        <v>1575.67</v>
      </c>
      <c r="AM7" s="24">
        <v>1603.29</v>
      </c>
      <c r="AN7" s="24">
        <v>1472.08</v>
      </c>
      <c r="AO7" s="24">
        <v>193.99</v>
      </c>
      <c r="AP7" s="24">
        <v>139.02000000000001</v>
      </c>
      <c r="AQ7" s="24">
        <v>132.04</v>
      </c>
      <c r="AR7" s="24">
        <v>145.43</v>
      </c>
      <c r="AS7" s="24">
        <v>129.88999999999999</v>
      </c>
      <c r="AT7" s="24">
        <v>124.06</v>
      </c>
      <c r="AU7" s="24">
        <v>18.420000000000002</v>
      </c>
      <c r="AV7" s="24">
        <v>37.69</v>
      </c>
      <c r="AW7" s="24">
        <v>58.87</v>
      </c>
      <c r="AX7" s="24">
        <v>9.86</v>
      </c>
      <c r="AY7" s="24">
        <v>22.16</v>
      </c>
      <c r="AZ7" s="24">
        <v>26.99</v>
      </c>
      <c r="BA7" s="24">
        <v>29.13</v>
      </c>
      <c r="BB7" s="24">
        <v>35.69</v>
      </c>
      <c r="BC7" s="24">
        <v>38.4</v>
      </c>
      <c r="BD7" s="24">
        <v>44.04</v>
      </c>
      <c r="BE7" s="24">
        <v>42.02</v>
      </c>
      <c r="BF7" s="24">
        <v>4345.25</v>
      </c>
      <c r="BG7" s="24">
        <v>3788.97</v>
      </c>
      <c r="BH7" s="24">
        <v>3787.53</v>
      </c>
      <c r="BI7" s="24">
        <v>3572.53</v>
      </c>
      <c r="BJ7" s="24">
        <v>3474.01</v>
      </c>
      <c r="BK7" s="24">
        <v>826.83</v>
      </c>
      <c r="BL7" s="24">
        <v>867.83</v>
      </c>
      <c r="BM7" s="24">
        <v>791.76</v>
      </c>
      <c r="BN7" s="24">
        <v>900.82</v>
      </c>
      <c r="BO7" s="24">
        <v>839.21</v>
      </c>
      <c r="BP7" s="24">
        <v>785.1</v>
      </c>
      <c r="BQ7" s="24">
        <v>38.619999999999997</v>
      </c>
      <c r="BR7" s="24">
        <v>78.489999999999995</v>
      </c>
      <c r="BS7" s="24">
        <v>68.41</v>
      </c>
      <c r="BT7" s="24">
        <v>69.83</v>
      </c>
      <c r="BU7" s="24">
        <v>64.09</v>
      </c>
      <c r="BV7" s="24">
        <v>57.31</v>
      </c>
      <c r="BW7" s="24">
        <v>57.08</v>
      </c>
      <c r="BX7" s="24">
        <v>56.26</v>
      </c>
      <c r="BY7" s="24">
        <v>52.94</v>
      </c>
      <c r="BZ7" s="24">
        <v>52.05</v>
      </c>
      <c r="CA7" s="24">
        <v>56.93</v>
      </c>
      <c r="CB7" s="24">
        <v>347.6</v>
      </c>
      <c r="CC7" s="24">
        <v>186.22</v>
      </c>
      <c r="CD7" s="24">
        <v>216.94</v>
      </c>
      <c r="CE7" s="24">
        <v>212.48</v>
      </c>
      <c r="CF7" s="24">
        <v>230.99</v>
      </c>
      <c r="CG7" s="24">
        <v>273.52</v>
      </c>
      <c r="CH7" s="24">
        <v>274.99</v>
      </c>
      <c r="CI7" s="24">
        <v>282.08999999999997</v>
      </c>
      <c r="CJ7" s="24">
        <v>303.27999999999997</v>
      </c>
      <c r="CK7" s="24">
        <v>301.86</v>
      </c>
      <c r="CL7" s="24">
        <v>271.14999999999998</v>
      </c>
      <c r="CM7" s="24">
        <v>57.83</v>
      </c>
      <c r="CN7" s="24">
        <v>57.23</v>
      </c>
      <c r="CO7" s="24">
        <v>54.6</v>
      </c>
      <c r="CP7" s="24">
        <v>52.09</v>
      </c>
      <c r="CQ7" s="24">
        <v>52.09</v>
      </c>
      <c r="CR7" s="24">
        <v>50.14</v>
      </c>
      <c r="CS7" s="24">
        <v>54.83</v>
      </c>
      <c r="CT7" s="24">
        <v>66.53</v>
      </c>
      <c r="CU7" s="24">
        <v>52.35</v>
      </c>
      <c r="CV7" s="24">
        <v>46.25</v>
      </c>
      <c r="CW7" s="24">
        <v>49.87</v>
      </c>
      <c r="CX7" s="24">
        <v>80.64</v>
      </c>
      <c r="CY7" s="24">
        <v>81.77</v>
      </c>
      <c r="CZ7" s="24">
        <v>82.42</v>
      </c>
      <c r="DA7" s="24">
        <v>77.91</v>
      </c>
      <c r="DB7" s="24">
        <v>88.75</v>
      </c>
      <c r="DC7" s="24">
        <v>84.98</v>
      </c>
      <c r="DD7" s="24">
        <v>84.7</v>
      </c>
      <c r="DE7" s="24">
        <v>84.67</v>
      </c>
      <c r="DF7" s="24">
        <v>84.39</v>
      </c>
      <c r="DG7" s="24">
        <v>83.96</v>
      </c>
      <c r="DH7" s="24">
        <v>87.54</v>
      </c>
      <c r="DI7" s="24">
        <v>9.5500000000000007</v>
      </c>
      <c r="DJ7" s="24">
        <v>13.04</v>
      </c>
      <c r="DK7" s="24">
        <v>16.32</v>
      </c>
      <c r="DL7" s="24">
        <v>19.54</v>
      </c>
      <c r="DM7" s="24">
        <v>22.07</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2025-02-06T06:45:04Z</cp:lastPrinted>
  <dcterms:created xsi:type="dcterms:W3CDTF">2025-01-24T07:18:59Z</dcterms:created>
  <dcterms:modified xsi:type="dcterms:W3CDTF">2025-02-07T05:11:30Z</dcterms:modified>
  <cp:category/>
</cp:coreProperties>
</file>