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G:\02財政課\2023(R5)\12公営企業決算統計\01 通知・決算・資料\03 その他照会（経営比較分析含む）\0117【京都府26〆】公営企業に係る経営比較分析表（令和４年度決算）の分析等について（依頼）\03提出\駐車場\"/>
    </mc:Choice>
  </mc:AlternateContent>
  <xr:revisionPtr revIDLastSave="0" documentId="13_ncr:1_{B2C8B684-4C9D-4C2E-81DB-A7416EE6CFC0}" xr6:coauthVersionLast="36" xr6:coauthVersionMax="36" xr10:uidLastSave="{00000000-0000-0000-0000-000000000000}"/>
  <workbookProtection workbookAlgorithmName="SHA-512" workbookHashValue="av4CPUDCvUSVezWjOjEzQqgZc+sG1VKUzGT7v1jdTQtm5rB+20jCQ+nx3RE8Bp9TbCJIwMZgsBDE4q0n9ON+eA==" workbookSaltValue="cPkWMdDVDDNRiRgel2Grv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HJ32" i="4"/>
  <c r="GQ32" i="4"/>
  <c r="FX32" i="4"/>
  <c r="FE32" i="4"/>
  <c r="EL32" i="4"/>
  <c r="CS32" i="4"/>
  <c r="BZ32" i="4"/>
  <c r="BG32" i="4"/>
  <c r="AN32" i="4"/>
  <c r="U32" i="4"/>
  <c r="MA31" i="4"/>
  <c r="LH31" i="4"/>
  <c r="KO31" i="4"/>
  <c r="JV31" i="4"/>
  <c r="JC31" i="4"/>
  <c r="HJ31" i="4"/>
  <c r="GQ31" i="4"/>
  <c r="FX31" i="4"/>
  <c r="EL31" i="4"/>
  <c r="CS31" i="4"/>
  <c r="BG31" i="4"/>
  <c r="AN31" i="4"/>
  <c r="U31" i="4"/>
  <c r="LJ10" i="4"/>
  <c r="JQ10" i="4"/>
  <c r="HX10" i="4"/>
  <c r="DU10" i="4"/>
  <c r="B10" i="4"/>
  <c r="LJ8" i="4"/>
  <c r="JQ8" i="4"/>
  <c r="HX8" i="4"/>
  <c r="FJ8" i="4"/>
  <c r="DU8" i="4"/>
  <c r="CF8" i="4"/>
  <c r="AQ8" i="4"/>
  <c r="B8" i="4"/>
  <c r="B6" i="4"/>
  <c r="MI76" i="4" l="1"/>
  <c r="HJ51" i="4"/>
  <c r="MA30" i="4"/>
  <c r="BZ76" i="4"/>
  <c r="MA51" i="4"/>
  <c r="IT76" i="4"/>
  <c r="CS51" i="4"/>
  <c r="HJ30" i="4"/>
  <c r="CS30" i="4"/>
  <c r="C11" i="5"/>
  <c r="D11" i="5"/>
  <c r="E11" i="5"/>
  <c r="B11" i="5"/>
  <c r="BK76" i="4" l="1"/>
  <c r="LH51" i="4"/>
  <c r="LT76" i="4"/>
  <c r="GQ51" i="4"/>
  <c r="LH30" i="4"/>
  <c r="IE76" i="4"/>
  <c r="GQ30" i="4"/>
  <c r="BZ30" i="4"/>
  <c r="BZ51" i="4"/>
  <c r="BG30" i="4"/>
  <c r="BG51" i="4"/>
  <c r="AV76" i="4"/>
  <c r="KO51" i="4"/>
  <c r="FX51" i="4"/>
  <c r="HP76" i="4"/>
  <c r="LE76" i="4"/>
  <c r="KO30" i="4"/>
  <c r="FX30" i="4"/>
  <c r="HA76" i="4"/>
  <c r="AN51" i="4"/>
  <c r="FE30" i="4"/>
  <c r="KP76" i="4"/>
  <c r="JV30" i="4"/>
  <c r="AN30" i="4"/>
  <c r="AG76" i="4"/>
  <c r="FE51" i="4"/>
  <c r="JV51" i="4"/>
  <c r="R76" i="4"/>
  <c r="JC51" i="4"/>
  <c r="KA76" i="4"/>
  <c r="EL51" i="4"/>
  <c r="JC30" i="4"/>
  <c r="GL76" i="4"/>
  <c r="U51" i="4"/>
  <c r="EL30" i="4"/>
  <c r="U30"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<sst xmlns="http://schemas.openxmlformats.org/spreadsheetml/2006/main" count="278" uniqueCount="126">
  <si>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</si>
  <si>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</si>
  <si>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</si>
  <si>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</si>
  <si>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</si>
  <si>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</si>
  <si>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</si>
  <si>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</si>
  <si>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</si>
  <si>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</si>
  <si>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</si>
  <si>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</si>
  <si>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</si>
  <si>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</si>
  <si>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</si>
  <si>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</si>
  <si>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</si>
  <si>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</si>
  <si>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</si>
  <si>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</si>
  <si>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</si>
  <si>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</si>
  <si>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</si>
  <si>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</si>
  <si>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</si>
  <si>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</si>
  <si>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</si>
  <si>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</si>
  <si>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</si>
  <si>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</si>
  <si>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</si>
  <si>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</si>
  <si>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</si>
  <si>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</si>
  <si>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</si>
  <si>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</si>
  <si>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</si>
  <si>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</si>
  <si>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</si>
  <si>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</si>
  <si>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</si>
  <si>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</si>
  <si>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</si>
  <si>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</si>
  <si>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</si>
  <si>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</si>
  <si>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</si>
  <si>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</si>
  <si>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</si>
  <si>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</si>
  <si>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</si>
  <si>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</si>
  <si>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</si>
  <si>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</si>
  <si>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</si>
  <si>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</si>
  <si>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</si>
  <si>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</si>
  <si>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</si>
  <si>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</si>
  <si>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</si>
  <si>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</si>
  <si>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</si>
  <si>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</si>
  <si>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</si>
  <si>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</si>
  <si>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</si>
  <si>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</si>
  <si>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</si>
  <si>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</si>
  <si>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</si>
  <si>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</si>
  <si>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</si>
  <si>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</si>
  <si>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</si>
  <si>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</si>
  <si>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</si>
  <si>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</si>
  <si>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</si>
  <si>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</si>
  <si>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</si>
  <si>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</si>
  <si>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</si>
  <si>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</si>
  <si>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</si>
  <si>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</si>
  <si>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</si>
  <si>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</si>
  <si>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</si>
  <si>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</si>
  <si>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</si>
  <si>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</si>
  <si>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</si>
  <si>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</si>
  <si>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</si>
  <si>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</si>
  <si>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</si>
  <si>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</si>
  <si>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</si>
  <si>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</si>
  <si>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</si>
  <si>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</si>
  <si>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</si>
  <si>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</si>
  <si>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</si>
  <si>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</si>
  <si>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七条海岸駐車場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</si>
  <si>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</si>
  <si>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</si>
  <si>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</si>
  <si>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</si>
  <si>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</si>
  <si>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</si>
  <si>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</si>
  <si>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</si>
  <si>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</si>
  <si>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</si>
  <si>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</si>
  <si>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</si>
  <si>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</si>
  <si>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</si>
  <si>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</si>
  <si>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常時利用がある駐車場ではないが、公共観光施設に隣接しているため、施設におけるイベント等の際には必要な施設である。
　一方で施設の利用者が低迷していることに連動し、当該駐車場の利用台数も他の駐車場と比較すると稼働率が低い。</t>
    <rPh sb="17" eb="19">
      <t>コウキョウ</t>
    </rPh>
    <rPh sb="19" eb="21">
      <t>カンコウ</t>
    </rPh>
    <rPh sb="62" eb="64">
      <t>シセツ</t>
    </rPh>
    <rPh sb="65" eb="68">
      <t>リヨウシャ</t>
    </rPh>
    <rPh sb="69" eb="71">
      <t>テイメイ</t>
    </rPh>
    <rPh sb="78" eb="80">
      <t>レンドウ</t>
    </rPh>
    <rPh sb="82" eb="84">
      <t>トウガイ</t>
    </rPh>
    <rPh sb="84" eb="87">
      <t>チュウシャジョウ</t>
    </rPh>
    <rPh sb="93" eb="94">
      <t>ホカ</t>
    </rPh>
    <rPh sb="95" eb="98">
      <t>チュウシャジョウ</t>
    </rPh>
    <rPh sb="99" eb="101">
      <t>ヒカク</t>
    </rPh>
    <rPh sb="104" eb="106">
      <t>カドウ</t>
    </rPh>
    <rPh sb="106" eb="107">
      <t>リツ</t>
    </rPh>
    <rPh sb="108" eb="109">
      <t>ヒク</t>
    </rPh>
    <phoneticPr fontId="5"/>
  </si>
  <si>
    <t>　公共駐車場としての役割を果たしているものの稼働率が低く、大きな利益をもたらす駐車場とはなっていない。なお、借地の返還により企業会計全体を圧迫する状況は脱した。</t>
    <rPh sb="1" eb="3">
      <t>コウキョウ</t>
    </rPh>
    <rPh sb="29" eb="30">
      <t>オオ</t>
    </rPh>
    <rPh sb="32" eb="34">
      <t>リエキ</t>
    </rPh>
    <rPh sb="39" eb="42">
      <t>チュウシャジョウ</t>
    </rPh>
    <rPh sb="62" eb="64">
      <t>キギョウ</t>
    </rPh>
    <rPh sb="64" eb="66">
      <t>カイケイ</t>
    </rPh>
    <rPh sb="66" eb="68">
      <t>ゼンタイ</t>
    </rPh>
    <rPh sb="69" eb="71">
      <t>アッパク</t>
    </rPh>
    <rPh sb="73" eb="75">
      <t>ジョウキョウ</t>
    </rPh>
    <rPh sb="76" eb="77">
      <t>ダッ</t>
    </rPh>
    <phoneticPr fontId="5"/>
  </si>
  <si>
    <t>　借地であった既存の駐車場敷地を返還し市有地に駐車場を移設したことにより、経営を圧迫していた多額の借地代が解消。また、委託業務改善による経費削減、コロナ禍からの脱却が進み減少していた稼働率も改善したことから収益性は向上した。</t>
    <rPh sb="1" eb="3">
      <t>シャクチ</t>
    </rPh>
    <rPh sb="7" eb="9">
      <t>キゾン</t>
    </rPh>
    <rPh sb="16" eb="18">
      <t>ヘンカン</t>
    </rPh>
    <rPh sb="19" eb="22">
      <t>シユウチ</t>
    </rPh>
    <rPh sb="23" eb="26">
      <t>チュウシャジョウ</t>
    </rPh>
    <rPh sb="27" eb="29">
      <t>イセツ</t>
    </rPh>
    <rPh sb="37" eb="39">
      <t>ケイエイ</t>
    </rPh>
    <rPh sb="40" eb="42">
      <t>アッパク</t>
    </rPh>
    <rPh sb="46" eb="48">
      <t>タガク</t>
    </rPh>
    <rPh sb="53" eb="55">
      <t>カイショウ</t>
    </rPh>
    <rPh sb="59" eb="61">
      <t>イタク</t>
    </rPh>
    <rPh sb="61" eb="63">
      <t>ギョウム</t>
    </rPh>
    <rPh sb="63" eb="65">
      <t>カイゼン</t>
    </rPh>
    <rPh sb="68" eb="70">
      <t>ケイヒ</t>
    </rPh>
    <rPh sb="70" eb="72">
      <t>サクゲン</t>
    </rPh>
    <rPh sb="76" eb="77">
      <t>カ</t>
    </rPh>
    <rPh sb="80" eb="82">
      <t>ダッキャク</t>
    </rPh>
    <rPh sb="83" eb="84">
      <t>スス</t>
    </rPh>
    <rPh sb="85" eb="87">
      <t>ゲンショウ</t>
    </rPh>
    <rPh sb="91" eb="93">
      <t>カドウ</t>
    </rPh>
    <rPh sb="93" eb="94">
      <t>リツ</t>
    </rPh>
    <rPh sb="95" eb="97">
      <t>カイゼン</t>
    </rPh>
    <rPh sb="103" eb="106">
      <t>シュウエキセイ</t>
    </rPh>
    <rPh sb="107" eb="109">
      <t>コウジョウ</t>
    </rPh>
    <phoneticPr fontId="5"/>
  </si>
  <si>
    <t>　借地していた国有地を返還し、経営を圧迫していた要因を解消。また、移設工事により新設並みにリニューアルされた。</t>
    <rPh sb="1" eb="3">
      <t>シャクチ</t>
    </rPh>
    <rPh sb="11" eb="13">
      <t>ヘンカン</t>
    </rPh>
    <rPh sb="27" eb="29">
      <t>カイショウ</t>
    </rPh>
    <rPh sb="33" eb="35">
      <t>イセツ</t>
    </rPh>
    <rPh sb="35" eb="37">
      <t>コウジ</t>
    </rPh>
    <rPh sb="40" eb="42">
      <t>シンセツ</t>
    </rPh>
    <rPh sb="42" eb="43">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</si>
</sst>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82.5</c:v>
                </c:pt>
                <c:pt idx="1">
                  <c:v>77.900000000000006</c:v>
                </c:pt>
                <c:pt idx="2">
                  <c:v>48</c:v>
                </c:pt>
                <c:pt idx="3">
                  <c:v>67.5</c:v>
                </c:pt>
                <c:pt idx="4">
                  <c:v>106.1</c:v>
                </c:pt>
              </c:numCache>
            </c:numRef>
          </c:val>
          <c:extLst>
            <c:ext xmlns:c16="http://schemas.microsoft.com/office/drawing/2014/chart" uri="{C3380CC4-5D6E-409C-BE32-E72D297353CC}">
              <c16:uniqueId val="{00000000-7905-44AF-8057-963F9AECF0D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7905-44AF-8057-963F9AECF0D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68-442F-84BD-57B346105CC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E168-442F-84BD-57B346105CC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28F-4575-9615-9E01D34621A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28F-4575-9615-9E01D34621A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3F3-4101-8C7D-EF03F59867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3F3-4101-8C7D-EF03F59867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931-4B22-9A09-5FAEDF4E2EB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B931-4B22-9A09-5FAEDF4E2EB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285-470C-B425-1826AD049C9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3285-470C-B425-1826AD049C9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57.1</c:v>
                </c:pt>
                <c:pt idx="1">
                  <c:v>56</c:v>
                </c:pt>
                <c:pt idx="2">
                  <c:v>35.700000000000003</c:v>
                </c:pt>
                <c:pt idx="3">
                  <c:v>36.9</c:v>
                </c:pt>
                <c:pt idx="4">
                  <c:v>60.4</c:v>
                </c:pt>
              </c:numCache>
            </c:numRef>
          </c:val>
          <c:extLst>
            <c:ext xmlns:c16="http://schemas.microsoft.com/office/drawing/2014/chart" uri="{C3380CC4-5D6E-409C-BE32-E72D297353CC}">
              <c16:uniqueId val="{00000000-3E56-4828-865F-767C7DA3C49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3E56-4828-865F-767C7DA3C49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-43.2</c:v>
                </c:pt>
                <c:pt idx="1">
                  <c:v>-33.299999999999997</c:v>
                </c:pt>
                <c:pt idx="2">
                  <c:v>-110.4</c:v>
                </c:pt>
                <c:pt idx="3">
                  <c:v>-99.9</c:v>
                </c:pt>
                <c:pt idx="4">
                  <c:v>5.8</c:v>
                </c:pt>
              </c:numCache>
            </c:numRef>
          </c:val>
          <c:extLst>
            <c:ext xmlns:c16="http://schemas.microsoft.com/office/drawing/2014/chart" uri="{C3380CC4-5D6E-409C-BE32-E72D297353CC}">
              <c16:uniqueId val="{00000000-6333-42FB-B7B2-CF22A3D83D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6333-42FB-B7B2-CF22A3D83D2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-1044</c:v>
                </c:pt>
                <c:pt idx="1">
                  <c:v>-1297</c:v>
                </c:pt>
                <c:pt idx="2">
                  <c:v>-3377</c:v>
                </c:pt>
                <c:pt idx="3">
                  <c:v>-1835</c:v>
                </c:pt>
                <c:pt idx="4">
                  <c:v>240</c:v>
                </c:pt>
              </c:numCache>
            </c:numRef>
          </c:val>
          <c:extLst>
            <c:ext xmlns:c16="http://schemas.microsoft.com/office/drawing/2014/chart" uri="{C3380CC4-5D6E-409C-BE32-E72D297353CC}">
              <c16:uniqueId val="{00000000-B9D5-4EDF-84C1-7916BA8F00A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B9D5-4EDF-84C1-7916BA8F00A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W10"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京都府舞鶴市　七条海岸駐車場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2364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82.5</v>
      </c>
      <c r="V31" s="98"/>
      <c r="W31" s="98"/>
      <c r="X31" s="98"/>
      <c r="Y31" s="98"/>
      <c r="Z31" s="98"/>
      <c r="AA31" s="98"/>
      <c r="AB31" s="98"/>
      <c r="AC31" s="98"/>
      <c r="AD31" s="98"/>
      <c r="AE31" s="98"/>
      <c r="AF31" s="98"/>
      <c r="AG31" s="98"/>
      <c r="AH31" s="98"/>
      <c r="AI31" s="98"/>
      <c r="AJ31" s="98"/>
      <c r="AK31" s="98"/>
      <c r="AL31" s="98"/>
      <c r="AM31" s="98"/>
      <c r="AN31" s="98">
        <f>データ!Z7</f>
        <v>77.900000000000006</v>
      </c>
      <c r="AO31" s="98"/>
      <c r="AP31" s="98"/>
      <c r="AQ31" s="98"/>
      <c r="AR31" s="98"/>
      <c r="AS31" s="98"/>
      <c r="AT31" s="98"/>
      <c r="AU31" s="98"/>
      <c r="AV31" s="98"/>
      <c r="AW31" s="98"/>
      <c r="AX31" s="98"/>
      <c r="AY31" s="98"/>
      <c r="AZ31" s="98"/>
      <c r="BA31" s="98"/>
      <c r="BB31" s="98"/>
      <c r="BC31" s="98"/>
      <c r="BD31" s="98"/>
      <c r="BE31" s="98"/>
      <c r="BF31" s="98"/>
      <c r="BG31" s="98">
        <f>データ!AA7</f>
        <v>48</v>
      </c>
      <c r="BH31" s="98"/>
      <c r="BI31" s="98"/>
      <c r="BJ31" s="98"/>
      <c r="BK31" s="98"/>
      <c r="BL31" s="98"/>
      <c r="BM31" s="98"/>
      <c r="BN31" s="98"/>
      <c r="BO31" s="98"/>
      <c r="BP31" s="98"/>
      <c r="BQ31" s="98"/>
      <c r="BR31" s="98"/>
      <c r="BS31" s="98"/>
      <c r="BT31" s="98"/>
      <c r="BU31" s="98"/>
      <c r="BV31" s="98"/>
      <c r="BW31" s="98"/>
      <c r="BX31" s="98"/>
      <c r="BY31" s="98"/>
      <c r="BZ31" s="98">
        <f>データ!AB7</f>
        <v>67.5</v>
      </c>
      <c r="CA31" s="98"/>
      <c r="CB31" s="98"/>
      <c r="CC31" s="98"/>
      <c r="CD31" s="98"/>
      <c r="CE31" s="98"/>
      <c r="CF31" s="98"/>
      <c r="CG31" s="98"/>
      <c r="CH31" s="98"/>
      <c r="CI31" s="98"/>
      <c r="CJ31" s="98"/>
      <c r="CK31" s="98"/>
      <c r="CL31" s="98"/>
      <c r="CM31" s="98"/>
      <c r="CN31" s="98"/>
      <c r="CO31" s="98"/>
      <c r="CP31" s="98"/>
      <c r="CQ31" s="98"/>
      <c r="CR31" s="98"/>
      <c r="CS31" s="98">
        <f>データ!AC7</f>
        <v>106.1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57.1</v>
      </c>
      <c r="JD31" s="67"/>
      <c r="JE31" s="67"/>
      <c r="JF31" s="67"/>
      <c r="JG31" s="67"/>
      <c r="JH31" s="67"/>
      <c r="JI31" s="67"/>
      <c r="JJ31" s="67"/>
      <c r="JK31" s="67"/>
      <c r="JL31" s="67"/>
      <c r="JM31" s="67"/>
      <c r="JN31" s="67"/>
      <c r="JO31" s="67"/>
      <c r="JP31" s="67"/>
      <c r="JQ31" s="67"/>
      <c r="JR31" s="67"/>
      <c r="JS31" s="67"/>
      <c r="JT31" s="67"/>
      <c r="JU31" s="68"/>
      <c r="JV31" s="66">
        <f>データ!DL7</f>
        <v>56</v>
      </c>
      <c r="JW31" s="67"/>
      <c r="JX31" s="67"/>
      <c r="JY31" s="67"/>
      <c r="JZ31" s="67"/>
      <c r="KA31" s="67"/>
      <c r="KB31" s="67"/>
      <c r="KC31" s="67"/>
      <c r="KD31" s="67"/>
      <c r="KE31" s="67"/>
      <c r="KF31" s="67"/>
      <c r="KG31" s="67"/>
      <c r="KH31" s="67"/>
      <c r="KI31" s="67"/>
      <c r="KJ31" s="67"/>
      <c r="KK31" s="67"/>
      <c r="KL31" s="67"/>
      <c r="KM31" s="67"/>
      <c r="KN31" s="68"/>
      <c r="KO31" s="66">
        <f>データ!DM7</f>
        <v>35.700000000000003</v>
      </c>
      <c r="KP31" s="67"/>
      <c r="KQ31" s="67"/>
      <c r="KR31" s="67"/>
      <c r="KS31" s="67"/>
      <c r="KT31" s="67"/>
      <c r="KU31" s="67"/>
      <c r="KV31" s="67"/>
      <c r="KW31" s="67"/>
      <c r="KX31" s="67"/>
      <c r="KY31" s="67"/>
      <c r="KZ31" s="67"/>
      <c r="LA31" s="67"/>
      <c r="LB31" s="67"/>
      <c r="LC31" s="67"/>
      <c r="LD31" s="67"/>
      <c r="LE31" s="67"/>
      <c r="LF31" s="67"/>
      <c r="LG31" s="68"/>
      <c r="LH31" s="66">
        <f>データ!DN7</f>
        <v>36.9</v>
      </c>
      <c r="LI31" s="67"/>
      <c r="LJ31" s="67"/>
      <c r="LK31" s="67"/>
      <c r="LL31" s="67"/>
      <c r="LM31" s="67"/>
      <c r="LN31" s="67"/>
      <c r="LO31" s="67"/>
      <c r="LP31" s="67"/>
      <c r="LQ31" s="67"/>
      <c r="LR31" s="67"/>
      <c r="LS31" s="67"/>
      <c r="LT31" s="67"/>
      <c r="LU31" s="67"/>
      <c r="LV31" s="67"/>
      <c r="LW31" s="67"/>
      <c r="LX31" s="67"/>
      <c r="LY31" s="67"/>
      <c r="LZ31" s="68"/>
      <c r="MA31" s="66">
        <f>データ!DO7</f>
        <v>60.4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-43.2</v>
      </c>
      <c r="EM52" s="98"/>
      <c r="EN52" s="98"/>
      <c r="EO52" s="98"/>
      <c r="EP52" s="98"/>
      <c r="EQ52" s="98"/>
      <c r="ER52" s="98"/>
      <c r="ES52" s="98"/>
      <c r="ET52" s="98"/>
      <c r="EU52" s="98"/>
      <c r="EV52" s="98"/>
      <c r="EW52" s="98"/>
      <c r="EX52" s="98"/>
      <c r="EY52" s="98"/>
      <c r="EZ52" s="98"/>
      <c r="FA52" s="98"/>
      <c r="FB52" s="98"/>
      <c r="FC52" s="98"/>
      <c r="FD52" s="98"/>
      <c r="FE52" s="98">
        <f>データ!BG7</f>
        <v>-33.299999999999997</v>
      </c>
      <c r="FF52" s="98"/>
      <c r="FG52" s="98"/>
      <c r="FH52" s="98"/>
      <c r="FI52" s="98"/>
      <c r="FJ52" s="98"/>
      <c r="FK52" s="98"/>
      <c r="FL52" s="98"/>
      <c r="FM52" s="98"/>
      <c r="FN52" s="98"/>
      <c r="FO52" s="98"/>
      <c r="FP52" s="98"/>
      <c r="FQ52" s="98"/>
      <c r="FR52" s="98"/>
      <c r="FS52" s="98"/>
      <c r="FT52" s="98"/>
      <c r="FU52" s="98"/>
      <c r="FV52" s="98"/>
      <c r="FW52" s="98"/>
      <c r="FX52" s="98">
        <f>データ!BH7</f>
        <v>-110.4</v>
      </c>
      <c r="FY52" s="98"/>
      <c r="FZ52" s="98"/>
      <c r="GA52" s="98"/>
      <c r="GB52" s="98"/>
      <c r="GC52" s="98"/>
      <c r="GD52" s="98"/>
      <c r="GE52" s="98"/>
      <c r="GF52" s="98"/>
      <c r="GG52" s="98"/>
      <c r="GH52" s="98"/>
      <c r="GI52" s="98"/>
      <c r="GJ52" s="98"/>
      <c r="GK52" s="98"/>
      <c r="GL52" s="98"/>
      <c r="GM52" s="98"/>
      <c r="GN52" s="98"/>
      <c r="GO52" s="98"/>
      <c r="GP52" s="98"/>
      <c r="GQ52" s="98">
        <f>データ!BI7</f>
        <v>-99.9</v>
      </c>
      <c r="GR52" s="98"/>
      <c r="GS52" s="98"/>
      <c r="GT52" s="98"/>
      <c r="GU52" s="98"/>
      <c r="GV52" s="98"/>
      <c r="GW52" s="98"/>
      <c r="GX52" s="98"/>
      <c r="GY52" s="98"/>
      <c r="GZ52" s="98"/>
      <c r="HA52" s="98"/>
      <c r="HB52" s="98"/>
      <c r="HC52" s="98"/>
      <c r="HD52" s="98"/>
      <c r="HE52" s="98"/>
      <c r="HF52" s="98"/>
      <c r="HG52" s="98"/>
      <c r="HH52" s="98"/>
      <c r="HI52" s="98"/>
      <c r="HJ52" s="98">
        <f>データ!BJ7</f>
        <v>5.8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-1044</v>
      </c>
      <c r="JD52" s="97"/>
      <c r="JE52" s="97"/>
      <c r="JF52" s="97"/>
      <c r="JG52" s="97"/>
      <c r="JH52" s="97"/>
      <c r="JI52" s="97"/>
      <c r="JJ52" s="97"/>
      <c r="JK52" s="97"/>
      <c r="JL52" s="97"/>
      <c r="JM52" s="97"/>
      <c r="JN52" s="97"/>
      <c r="JO52" s="97"/>
      <c r="JP52" s="97"/>
      <c r="JQ52" s="97"/>
      <c r="JR52" s="97"/>
      <c r="JS52" s="97"/>
      <c r="JT52" s="97"/>
      <c r="JU52" s="97"/>
      <c r="JV52" s="97">
        <f>データ!BR7</f>
        <v>-1297</v>
      </c>
      <c r="JW52" s="97"/>
      <c r="JX52" s="97"/>
      <c r="JY52" s="97"/>
      <c r="JZ52" s="97"/>
      <c r="KA52" s="97"/>
      <c r="KB52" s="97"/>
      <c r="KC52" s="97"/>
      <c r="KD52" s="97"/>
      <c r="KE52" s="97"/>
      <c r="KF52" s="97"/>
      <c r="KG52" s="97"/>
      <c r="KH52" s="97"/>
      <c r="KI52" s="97"/>
      <c r="KJ52" s="97"/>
      <c r="KK52" s="97"/>
      <c r="KL52" s="97"/>
      <c r="KM52" s="97"/>
      <c r="KN52" s="97"/>
      <c r="KO52" s="97">
        <f>データ!BS7</f>
        <v>-3377</v>
      </c>
      <c r="KP52" s="97"/>
      <c r="KQ52" s="97"/>
      <c r="KR52" s="97"/>
      <c r="KS52" s="97"/>
      <c r="KT52" s="97"/>
      <c r="KU52" s="97"/>
      <c r="KV52" s="97"/>
      <c r="KW52" s="97"/>
      <c r="KX52" s="97"/>
      <c r="KY52" s="97"/>
      <c r="KZ52" s="97"/>
      <c r="LA52" s="97"/>
      <c r="LB52" s="97"/>
      <c r="LC52" s="97"/>
      <c r="LD52" s="97"/>
      <c r="LE52" s="97"/>
      <c r="LF52" s="97"/>
      <c r="LG52" s="97"/>
      <c r="LH52" s="97">
        <f>データ!BT7</f>
        <v>-1835</v>
      </c>
      <c r="LI52" s="97"/>
      <c r="LJ52" s="97"/>
      <c r="LK52" s="97"/>
      <c r="LL52" s="97"/>
      <c r="LM52" s="97"/>
      <c r="LN52" s="97"/>
      <c r="LO52" s="97"/>
      <c r="LP52" s="97"/>
      <c r="LQ52" s="97"/>
      <c r="LR52" s="97"/>
      <c r="LS52" s="97"/>
      <c r="LT52" s="97"/>
      <c r="LU52" s="97"/>
      <c r="LV52" s="97"/>
      <c r="LW52" s="97"/>
      <c r="LX52" s="97"/>
      <c r="LY52" s="97"/>
      <c r="LZ52" s="97"/>
      <c r="MA52" s="97">
        <f>データ!BU7</f>
        <v>240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81416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gwJZU5TPLvin9nSPep7ovEdPLM5Em4Tdl63dhdBPfq9LzJkux1E3UHOXxdWu8r9iBRUjCo/PbUJE4acXBr/eQ==" saltValue="xHC63b92rLvdlxCs7zoK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262021</v>
      </c>
      <c r="D6" s="48">
        <f t="shared" si="1"/>
        <v>47</v>
      </c>
      <c r="E6" s="48">
        <f t="shared" si="1"/>
        <v>14</v>
      </c>
      <c r="F6" s="48">
        <f t="shared" si="1"/>
        <v>0</v>
      </c>
      <c r="G6" s="48">
        <f t="shared" si="1"/>
        <v>4</v>
      </c>
      <c r="H6" s="48" t="str">
        <f>SUBSTITUTE(H8,"　","")</f>
        <v>京都府舞鶴市</v>
      </c>
      <c r="I6" s="48" t="str">
        <f t="shared" si="1"/>
        <v>七条海岸駐車場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45</v>
      </c>
      <c r="S6" s="50" t="str">
        <f t="shared" si="1"/>
        <v>公共施設</v>
      </c>
      <c r="T6" s="50" t="str">
        <f t="shared" si="1"/>
        <v>無</v>
      </c>
      <c r="U6" s="51">
        <f t="shared" si="1"/>
        <v>2364</v>
      </c>
      <c r="V6" s="51">
        <f t="shared" si="1"/>
        <v>91</v>
      </c>
      <c r="W6" s="51">
        <f t="shared" si="1"/>
        <v>100</v>
      </c>
      <c r="X6" s="50" t="str">
        <f t="shared" si="1"/>
        <v>無</v>
      </c>
      <c r="Y6" s="52">
        <f>IF(Y8="-",NA(),Y8)</f>
        <v>82.5</v>
      </c>
      <c r="Z6" s="52">
        <f t="shared" ref="Z6:AH6" si="2">IF(Z8="-",NA(),Z8)</f>
        <v>77.900000000000006</v>
      </c>
      <c r="AA6" s="52">
        <f t="shared" si="2"/>
        <v>48</v>
      </c>
      <c r="AB6" s="52">
        <f t="shared" si="2"/>
        <v>67.5</v>
      </c>
      <c r="AC6" s="52">
        <f t="shared" si="2"/>
        <v>106.1</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-43.2</v>
      </c>
      <c r="BG6" s="52">
        <f t="shared" ref="BG6:BO6" si="5">IF(BG8="-",NA(),BG8)</f>
        <v>-33.299999999999997</v>
      </c>
      <c r="BH6" s="52">
        <f t="shared" si="5"/>
        <v>-110.4</v>
      </c>
      <c r="BI6" s="52">
        <f t="shared" si="5"/>
        <v>-99.9</v>
      </c>
      <c r="BJ6" s="52">
        <f t="shared" si="5"/>
        <v>5.8</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-1044</v>
      </c>
      <c r="BR6" s="53">
        <f t="shared" ref="BR6:BZ6" si="6">IF(BR8="-",NA(),BR8)</f>
        <v>-1297</v>
      </c>
      <c r="BS6" s="53">
        <f t="shared" si="6"/>
        <v>-3377</v>
      </c>
      <c r="BT6" s="53">
        <f t="shared" si="6"/>
        <v>-1835</v>
      </c>
      <c r="BU6" s="53">
        <f t="shared" si="6"/>
        <v>240</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101</v>
      </c>
      <c r="CM6" s="51">
        <f t="shared" ref="CM6:CN6" si="7">CM8</f>
        <v>81416</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57.1</v>
      </c>
      <c r="DL6" s="52">
        <f t="shared" ref="DL6:DT6" si="9">IF(DL8="-",NA(),DL8)</f>
        <v>56</v>
      </c>
      <c r="DM6" s="52">
        <f t="shared" si="9"/>
        <v>35.700000000000003</v>
      </c>
      <c r="DN6" s="52">
        <f t="shared" si="9"/>
        <v>36.9</v>
      </c>
      <c r="DO6" s="52">
        <f t="shared" si="9"/>
        <v>60.4</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102</v>
      </c>
      <c r="B7" s="48">
        <f t="shared" ref="B7:X7" si="10">B8</f>
        <v>2022</v>
      </c>
      <c r="C7" s="48">
        <f t="shared" si="10"/>
        <v>262021</v>
      </c>
      <c r="D7" s="48">
        <f t="shared" si="10"/>
        <v>47</v>
      </c>
      <c r="E7" s="48">
        <f t="shared" si="10"/>
        <v>14</v>
      </c>
      <c r="F7" s="48">
        <f t="shared" si="10"/>
        <v>0</v>
      </c>
      <c r="G7" s="48">
        <f t="shared" si="10"/>
        <v>4</v>
      </c>
      <c r="H7" s="48" t="str">
        <f t="shared" si="10"/>
        <v>京都府　舞鶴市</v>
      </c>
      <c r="I7" s="48" t="str">
        <f t="shared" si="10"/>
        <v>七条海岸駐車場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45</v>
      </c>
      <c r="S7" s="50" t="str">
        <f t="shared" si="10"/>
        <v>公共施設</v>
      </c>
      <c r="T7" s="50" t="str">
        <f t="shared" si="10"/>
        <v>無</v>
      </c>
      <c r="U7" s="51">
        <f t="shared" si="10"/>
        <v>2364</v>
      </c>
      <c r="V7" s="51">
        <f t="shared" si="10"/>
        <v>91</v>
      </c>
      <c r="W7" s="51">
        <f t="shared" si="10"/>
        <v>100</v>
      </c>
      <c r="X7" s="50" t="str">
        <f t="shared" si="10"/>
        <v>無</v>
      </c>
      <c r="Y7" s="52">
        <f>Y8</f>
        <v>82.5</v>
      </c>
      <c r="Z7" s="52">
        <f t="shared" ref="Z7:AH7" si="11">Z8</f>
        <v>77.900000000000006</v>
      </c>
      <c r="AA7" s="52">
        <f t="shared" si="11"/>
        <v>48</v>
      </c>
      <c r="AB7" s="52">
        <f t="shared" si="11"/>
        <v>67.5</v>
      </c>
      <c r="AC7" s="52">
        <f t="shared" si="11"/>
        <v>106.1</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-43.2</v>
      </c>
      <c r="BG7" s="52">
        <f t="shared" ref="BG7:BO7" si="14">BG8</f>
        <v>-33.299999999999997</v>
      </c>
      <c r="BH7" s="52">
        <f t="shared" si="14"/>
        <v>-110.4</v>
      </c>
      <c r="BI7" s="52">
        <f t="shared" si="14"/>
        <v>-99.9</v>
      </c>
      <c r="BJ7" s="52">
        <f t="shared" si="14"/>
        <v>5.8</v>
      </c>
      <c r="BK7" s="52">
        <f t="shared" si="14"/>
        <v>33.700000000000003</v>
      </c>
      <c r="BL7" s="52">
        <f t="shared" si="14"/>
        <v>28.9</v>
      </c>
      <c r="BM7" s="52">
        <f t="shared" si="14"/>
        <v>-56.4</v>
      </c>
      <c r="BN7" s="52">
        <f t="shared" si="14"/>
        <v>16.899999999999999</v>
      </c>
      <c r="BO7" s="52">
        <f t="shared" si="14"/>
        <v>26.4</v>
      </c>
      <c r="BP7" s="49"/>
      <c r="BQ7" s="53">
        <f>BQ8</f>
        <v>-1044</v>
      </c>
      <c r="BR7" s="53">
        <f t="shared" ref="BR7:BZ7" si="15">BR8</f>
        <v>-1297</v>
      </c>
      <c r="BS7" s="53">
        <f t="shared" si="15"/>
        <v>-3377</v>
      </c>
      <c r="BT7" s="53">
        <f t="shared" si="15"/>
        <v>-1835</v>
      </c>
      <c r="BU7" s="53">
        <f t="shared" si="15"/>
        <v>240</v>
      </c>
      <c r="BV7" s="53">
        <f t="shared" si="15"/>
        <v>6546</v>
      </c>
      <c r="BW7" s="53">
        <f t="shared" si="15"/>
        <v>8262</v>
      </c>
      <c r="BX7" s="53">
        <f t="shared" si="15"/>
        <v>1059</v>
      </c>
      <c r="BY7" s="53">
        <f t="shared" si="15"/>
        <v>2866</v>
      </c>
      <c r="BZ7" s="53">
        <f t="shared" si="15"/>
        <v>4637</v>
      </c>
      <c r="CA7" s="51"/>
      <c r="CB7" s="52" t="s">
        <v>103</v>
      </c>
      <c r="CC7" s="52" t="s">
        <v>103</v>
      </c>
      <c r="CD7" s="52" t="s">
        <v>103</v>
      </c>
      <c r="CE7" s="52" t="s">
        <v>103</v>
      </c>
      <c r="CF7" s="52" t="s">
        <v>103</v>
      </c>
      <c r="CG7" s="52" t="s">
        <v>103</v>
      </c>
      <c r="CH7" s="52" t="s">
        <v>103</v>
      </c>
      <c r="CI7" s="52" t="s">
        <v>103</v>
      </c>
      <c r="CJ7" s="52" t="s">
        <v>103</v>
      </c>
      <c r="CK7" s="52" t="s">
        <v>104</v>
      </c>
      <c r="CL7" s="49"/>
      <c r="CM7" s="51">
        <f>CM8</f>
        <v>81416</v>
      </c>
      <c r="CN7" s="51">
        <f>CN8</f>
        <v>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57.1</v>
      </c>
      <c r="DL7" s="52">
        <f t="shared" ref="DL7:DT7" si="17">DL8</f>
        <v>56</v>
      </c>
      <c r="DM7" s="52">
        <f t="shared" si="17"/>
        <v>35.700000000000003</v>
      </c>
      <c r="DN7" s="52">
        <f t="shared" si="17"/>
        <v>36.9</v>
      </c>
      <c r="DO7" s="52">
        <f t="shared" si="17"/>
        <v>60.4</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262021</v>
      </c>
      <c r="D8" s="55">
        <v>47</v>
      </c>
      <c r="E8" s="55">
        <v>14</v>
      </c>
      <c r="F8" s="55">
        <v>0</v>
      </c>
      <c r="G8" s="55">
        <v>4</v>
      </c>
      <c r="H8" s="55" t="s">
        <v>105</v>
      </c>
      <c r="I8" s="55" t="s">
        <v>106</v>
      </c>
      <c r="J8" s="55" t="s">
        <v>107</v>
      </c>
      <c r="K8" s="55" t="s">
        <v>108</v>
      </c>
      <c r="L8" s="55" t="s">
        <v>109</v>
      </c>
      <c r="M8" s="55" t="s">
        <v>110</v>
      </c>
      <c r="N8" s="55" t="s">
        <v>111</v>
      </c>
      <c r="O8" s="56" t="s">
        <v>112</v>
      </c>
      <c r="P8" s="57" t="s">
        <v>113</v>
      </c>
      <c r="Q8" s="57" t="s">
        <v>114</v>
      </c>
      <c r="R8" s="58">
        <v>45</v>
      </c>
      <c r="S8" s="57" t="s">
        <v>115</v>
      </c>
      <c r="T8" s="57" t="s">
        <v>116</v>
      </c>
      <c r="U8" s="58">
        <v>2364</v>
      </c>
      <c r="V8" s="58">
        <v>91</v>
      </c>
      <c r="W8" s="58">
        <v>100</v>
      </c>
      <c r="X8" s="57" t="s">
        <v>116</v>
      </c>
      <c r="Y8" s="59">
        <v>82.5</v>
      </c>
      <c r="Z8" s="59">
        <v>77.900000000000006</v>
      </c>
      <c r="AA8" s="59">
        <v>48</v>
      </c>
      <c r="AB8" s="59">
        <v>67.5</v>
      </c>
      <c r="AC8" s="59">
        <v>106.1</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-43.2</v>
      </c>
      <c r="BG8" s="59">
        <v>-33.299999999999997</v>
      </c>
      <c r="BH8" s="59">
        <v>-110.4</v>
      </c>
      <c r="BI8" s="59">
        <v>-99.9</v>
      </c>
      <c r="BJ8" s="59">
        <v>5.8</v>
      </c>
      <c r="BK8" s="59">
        <v>33.700000000000003</v>
      </c>
      <c r="BL8" s="59">
        <v>28.9</v>
      </c>
      <c r="BM8" s="59">
        <v>-56.4</v>
      </c>
      <c r="BN8" s="59">
        <v>16.899999999999999</v>
      </c>
      <c r="BO8" s="59">
        <v>26.4</v>
      </c>
      <c r="BP8" s="56">
        <v>12.8</v>
      </c>
      <c r="BQ8" s="60">
        <v>-1044</v>
      </c>
      <c r="BR8" s="60">
        <v>-1297</v>
      </c>
      <c r="BS8" s="60">
        <v>-3377</v>
      </c>
      <c r="BT8" s="61">
        <v>-1835</v>
      </c>
      <c r="BU8" s="61">
        <v>240</v>
      </c>
      <c r="BV8" s="60">
        <v>6546</v>
      </c>
      <c r="BW8" s="60">
        <v>8262</v>
      </c>
      <c r="BX8" s="60">
        <v>1059</v>
      </c>
      <c r="BY8" s="60">
        <v>2866</v>
      </c>
      <c r="BZ8" s="60">
        <v>4637</v>
      </c>
      <c r="CA8" s="58">
        <v>10556</v>
      </c>
      <c r="CB8" s="59" t="s">
        <v>109</v>
      </c>
      <c r="CC8" s="59" t="s">
        <v>109</v>
      </c>
      <c r="CD8" s="59" t="s">
        <v>109</v>
      </c>
      <c r="CE8" s="59" t="s">
        <v>109</v>
      </c>
      <c r="CF8" s="59" t="s">
        <v>109</v>
      </c>
      <c r="CG8" s="59" t="s">
        <v>109</v>
      </c>
      <c r="CH8" s="59" t="s">
        <v>109</v>
      </c>
      <c r="CI8" s="59" t="s">
        <v>109</v>
      </c>
      <c r="CJ8" s="59" t="s">
        <v>109</v>
      </c>
      <c r="CK8" s="59" t="s">
        <v>109</v>
      </c>
      <c r="CL8" s="56" t="s">
        <v>109</v>
      </c>
      <c r="CM8" s="58">
        <v>81416</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51.7</v>
      </c>
      <c r="DF8" s="59">
        <v>51.5</v>
      </c>
      <c r="DG8" s="59">
        <v>764.6</v>
      </c>
      <c r="DH8" s="59">
        <v>72.599999999999994</v>
      </c>
      <c r="DI8" s="59">
        <v>50.4</v>
      </c>
      <c r="DJ8" s="56">
        <v>72.2</v>
      </c>
      <c r="DK8" s="59">
        <v>57.1</v>
      </c>
      <c r="DL8" s="59">
        <v>56</v>
      </c>
      <c r="DM8" s="59">
        <v>35.700000000000003</v>
      </c>
      <c r="DN8" s="59">
        <v>36.9</v>
      </c>
      <c r="DO8" s="59">
        <v>60.4</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2024-01-11T00:12:13Z</dcterms:created>
  <dcterms:modified xsi:type="dcterms:W3CDTF">2024-02-14T06:03:04Z</dcterms:modified>
  <cp:category/>
</cp:coreProperties>
</file>